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90" yWindow="-90" windowWidth="19380" windowHeight="11460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/>
  <c r="D131"/>
  <c r="D133"/>
  <c r="D135"/>
  <c r="D129"/>
  <c r="D103"/>
  <c r="D79"/>
  <c r="D77"/>
  <c r="D25"/>
  <c r="D23"/>
  <c r="D21"/>
  <c r="D19"/>
  <c r="J123"/>
  <c r="D139"/>
  <c r="D109"/>
  <c r="D117"/>
  <c r="D115"/>
  <c r="D113"/>
  <c r="D111"/>
  <c r="D101"/>
  <c r="D99" l="1"/>
  <c r="D97"/>
  <c r="D95"/>
  <c r="D93"/>
  <c r="D91"/>
  <c r="D89"/>
  <c r="D83"/>
  <c r="D81"/>
  <c r="D75"/>
  <c r="D73"/>
  <c r="D71"/>
  <c r="D69"/>
  <c r="D67"/>
  <c r="D65"/>
  <c r="D63"/>
  <c r="D61"/>
  <c r="D59"/>
  <c r="D57"/>
  <c r="D55"/>
  <c r="D53"/>
  <c r="D51"/>
  <c r="D49"/>
  <c r="D47"/>
  <c r="D39"/>
  <c r="D31"/>
  <c r="D17"/>
  <c r="D15"/>
  <c r="J11"/>
  <c r="D11" l="1"/>
  <c r="D137"/>
  <c r="J141" l="1"/>
  <c r="J105"/>
  <c r="J41"/>
  <c r="D85"/>
  <c r="D29"/>
  <c r="D127"/>
  <c r="D121"/>
  <c r="D119"/>
  <c r="D87"/>
  <c r="D37"/>
  <c r="D35"/>
  <c r="D33"/>
  <c r="D27"/>
  <c r="K4" l="1"/>
  <c r="D41"/>
  <c r="D123"/>
  <c r="D141"/>
  <c r="D45"/>
  <c r="D105" l="1"/>
  <c r="B5" s="1"/>
</calcChain>
</file>

<file path=xl/sharedStrings.xml><?xml version="1.0" encoding="utf-8"?>
<sst xmlns="http://schemas.openxmlformats.org/spreadsheetml/2006/main" count="294" uniqueCount="165">
  <si>
    <t>EXPERIÊNCIA PROFISSIONAL</t>
  </si>
  <si>
    <t>PONTUAÇÃO/MÁXIMO</t>
  </si>
  <si>
    <t>QUANTITATIVO</t>
  </si>
  <si>
    <t>PONTOS</t>
  </si>
  <si>
    <t>Quantos projetos?</t>
  </si>
  <si>
    <t>Quantos eventos?</t>
  </si>
  <si>
    <t>4,0 pontos  por artigo</t>
  </si>
  <si>
    <t>Não se Aplica</t>
  </si>
  <si>
    <t>Quantos artigos?</t>
  </si>
  <si>
    <t>3,5 pontos  por artigo</t>
  </si>
  <si>
    <t>Candidato(a)</t>
  </si>
  <si>
    <t>Pontuação</t>
  </si>
  <si>
    <t>0,5 ponto  por artigo</t>
  </si>
  <si>
    <t>Quantas patentes?</t>
  </si>
  <si>
    <t>Quantos livros?</t>
  </si>
  <si>
    <t>Quantos capítulos?</t>
  </si>
  <si>
    <t>Quantas participações?</t>
  </si>
  <si>
    <t>Não se aplica</t>
  </si>
  <si>
    <t>Quantas teses?</t>
  </si>
  <si>
    <t>Quantas dissertações?</t>
  </si>
  <si>
    <t>0,5 ponto por orientação</t>
  </si>
  <si>
    <t>Quantas Monografias?</t>
  </si>
  <si>
    <t>0,25 ponto por orientação</t>
  </si>
  <si>
    <t>1,0 ponto por banca</t>
  </si>
  <si>
    <t>Quantas bancas?</t>
  </si>
  <si>
    <t>0,5 ponto por banca</t>
  </si>
  <si>
    <t>TOTAL ITEM 2</t>
  </si>
  <si>
    <t>2,5 pontos  por artigo</t>
  </si>
  <si>
    <t>1,5 ponto  por artigo</t>
  </si>
  <si>
    <t>1 ponto  por trabalho</t>
  </si>
  <si>
    <t>Quantos trabalhos?</t>
  </si>
  <si>
    <t>Assinalar se existir</t>
  </si>
  <si>
    <t>2 pontos</t>
  </si>
  <si>
    <t>3 pontos</t>
  </si>
  <si>
    <t>1 ponto por comissão</t>
  </si>
  <si>
    <t>Quantas comissões?</t>
  </si>
  <si>
    <t>TOTAL ITEM 4</t>
  </si>
  <si>
    <t>Quantas premiações?</t>
  </si>
  <si>
    <t>TOTAL ITEM 5</t>
  </si>
  <si>
    <t>1 ponto  por projeto</t>
  </si>
  <si>
    <t>6 pontos</t>
  </si>
  <si>
    <t>3 pontos  por projeto</t>
  </si>
  <si>
    <t>1,5 ponto  por projeto</t>
  </si>
  <si>
    <t>0,25 ponto por banca</t>
  </si>
  <si>
    <t>3 pontos  por artigo</t>
  </si>
  <si>
    <t>1 ponto  por artigo</t>
  </si>
  <si>
    <t>1 ponto  por evento</t>
  </si>
  <si>
    <t>Quantas horas?</t>
  </si>
  <si>
    <t>TOTAL ITEM 1</t>
  </si>
  <si>
    <t>TOTAL ITEM 3</t>
  </si>
  <si>
    <t>ITEM 5: DIMENSÃO OUTRAS ATIVIDADES</t>
  </si>
  <si>
    <t>Área da Comissão</t>
  </si>
  <si>
    <t>JUSTIFICATIVA</t>
  </si>
  <si>
    <t>ENSINO</t>
  </si>
  <si>
    <t>Total</t>
  </si>
  <si>
    <t>PESQUISA</t>
  </si>
  <si>
    <t>GESTÃO</t>
  </si>
  <si>
    <t>OUTRAS ATIVIDADES</t>
  </si>
  <si>
    <t>OBS:</t>
  </si>
  <si>
    <t>0,5 ponto  por projeto</t>
  </si>
  <si>
    <t>1 ponto por participação</t>
  </si>
  <si>
    <t>PÁGINAS DE INÍCIO E FIM DO PDF</t>
  </si>
  <si>
    <t>ITEM 2: ATIVIDADES MAGISTÉRIO OU AFINS</t>
  </si>
  <si>
    <t>Aulas Ministradas No Ensino Superior, nos últimos 5 anos</t>
  </si>
  <si>
    <t>1 ponto a cada 30 horas</t>
  </si>
  <si>
    <t>1 ponto por ano</t>
  </si>
  <si>
    <t>Quantos anos?</t>
  </si>
  <si>
    <t>Orientação concluída de Tese do Doutorado ou Livre Docência, nos últimos cinco  anos</t>
  </si>
  <si>
    <t>Co-Orientação concluída de Tese do Doutorado ou Livre Docência, nos últimos cinco  anos</t>
  </si>
  <si>
    <t>Orientação concluída  de Dissertação de mestrado, nos últimos cinco anos</t>
  </si>
  <si>
    <t>Co-Orientação concluída  de Dissertação de mestrado, nos últimos cinco anos</t>
  </si>
  <si>
    <t>Orientação concluída  de Trabalho de Curso de Pós-Graduação Lato Sensu (Especialização), nos últimos cinco</t>
  </si>
  <si>
    <t>Quantas Orientações?</t>
  </si>
  <si>
    <t>Quantos Trabalhos?</t>
  </si>
  <si>
    <t>Titulação referente aos requisitos exigidos da Pós-Graduação no Perfil do Candidato</t>
  </si>
  <si>
    <t>10 pontos pela Titulação</t>
  </si>
  <si>
    <t>TITULAÇÃO</t>
  </si>
  <si>
    <t>ITEM 1: REQUISITOS DO PERFIL DO CANDIDATO</t>
  </si>
  <si>
    <t>Assinalar se apresentou a titulação solicitada no perfil da pós-graduação do candidato</t>
  </si>
  <si>
    <t>Participação, como membro titular, em Banca Examinadora de Concurso Público, nos últimos cinco anos (por participação)</t>
  </si>
  <si>
    <t>Participação, como membro titular, em Banca Examinadora ou de Qualificação de Tese de Doutorado ou de Livre Docência, nos últimos cinco anos</t>
  </si>
  <si>
    <t>Participação, como membro titular, em Banca Examinadora ou de Qualificação de Dissertação de Mestrado nos últimos cinco anos</t>
  </si>
  <si>
    <t>Participação como membro titular em Banca Examinadora de Monografia de Curso Lato Sensu e/ou de Conclusão de Graduação nos últimos cinco anos</t>
  </si>
  <si>
    <t>ITEM 3: PRODUÇÃO CIENTÍFICA, TÉCNICA, ARTÍSTICA E CULTURAL</t>
  </si>
  <si>
    <t>2,0 pontos  por artigo</t>
  </si>
  <si>
    <t xml:space="preserve">Artigos publicados em periódicos especializados com corpo editorial (nos últimos cinco anos) em área afim à área de conhecimento do concurso. Qualis CAPES: Conceito A1 </t>
  </si>
  <si>
    <t xml:space="preserve">Artigos publicados em periódicos especializados com corpo editorial (nos últimos cinco anos) na área de conhecimento do concurso. Qualis CAPES: Conceito A1 </t>
  </si>
  <si>
    <t>Artigos publicados em periódicos especializados com corpo editorial (nos últimos cinco anos) na área de conhecimento do concurso. Qualis CAPES: Conceito A2</t>
  </si>
  <si>
    <t>Artigos publicados em periódicos especializados com corpo editorial (nos últimos cinco anos) em área afim à área de conhecimento do concurso. Qualis CAPES: Conceito A2</t>
  </si>
  <si>
    <t>1,75 pontos  por artigo</t>
  </si>
  <si>
    <t>Artigos publicados em periódicos especializados com corpo editorial (nos últimos cinco anos) na área de conhecimento do concurso. Qualis CAPES: Conceito B1</t>
  </si>
  <si>
    <t>Artigos publicados em periódicos especializados com corpo editorial (nos últimos cinco anos) em área afim à área de conhecimento do concurso. Qualis CAPES: Conceito B1</t>
  </si>
  <si>
    <t>1,5 pontos  por artigo</t>
  </si>
  <si>
    <t>Artigos publicados em periódicos especializados com corpo editorial (nos últimos cinco anos) na área de conhecimento do concurso. Qualis CAPES: Conceito B2</t>
  </si>
  <si>
    <t>Artigos publicados em periódicos especializados com corpo editorial (nos últimos cinco anos) em área afim à área de conhecimento do concurso. Qualis CAPES: Conceito B2</t>
  </si>
  <si>
    <t>1,25 pontos  por artigo</t>
  </si>
  <si>
    <t>Artigos publicados em periódicos especializados com corpo editorial (nos últimos cinco anos) na área de conhecimento do concurso. Qualis CAPES: Conceito B3</t>
  </si>
  <si>
    <t>Artigos publicados em periódicos especializados com corpo editorial (nos últimos cinco anos) em área afim à área de conhecimento do concurso. Qualis CAPES: Conceito B3</t>
  </si>
  <si>
    <t>2 pontos  por artigo</t>
  </si>
  <si>
    <t>1 pontos  por artigo</t>
  </si>
  <si>
    <t>Artigos publicados em periódicos especializados com corpo editorial (nos últimos cinco anos) na área de conhecimento do concurso. Qualis CAPES: Conceito B4</t>
  </si>
  <si>
    <t>Artigos publicados em periódicos especializados com corpo editorial (nos últimos cinco anos) em área afim à área de conhecimento do concurso. Qualis CAPES: Conceito B4</t>
  </si>
  <si>
    <t>0,75 ponto  por artigo</t>
  </si>
  <si>
    <t>Artigos publicados em periódicos especializados com corpo editorial (nos últimos cinco anos) na área de conhecimento do concurso. Qualis CAPES: Conceito B5</t>
  </si>
  <si>
    <t>Artigos publicados em periódicos especializados com corpo editorial (nos últimos cinco anos) em área afim à área de conhecimento do concurso. Qualis CAPES: Conceito B5</t>
  </si>
  <si>
    <t>Artigos publicados em periódicos especializados com corpo editorial (nos últimos cinco anos) na área de conhecimento do concurso. Qualis CAPES: Conceito C</t>
  </si>
  <si>
    <t>Artigos publicados em periódicos especializados com corpo editorial (nos últimos cinco anos) em área afim à área de conhecimento do concurso. Qualis CAPES: Conceito C</t>
  </si>
  <si>
    <t>0,25 ponto  por artigo</t>
  </si>
  <si>
    <t>Publicação de capítulo Livro como autor (nos últimos cinco anos) na área de Conhecimento do objeto do concurso</t>
  </si>
  <si>
    <t>Publicação de capítulo de Livro como autor (nos últimos cinco anos) em área afim à objeto do concurso</t>
  </si>
  <si>
    <t>Publicação de Trabalhos completos ou Resumos Expandidos em Eventos Internacionais ou Nacionais (nos últimos cinco anos) em área afim do objeto do concurso.</t>
  </si>
  <si>
    <t>0,5 ponto  por trabalho</t>
  </si>
  <si>
    <t>Publicação de Trabalhos completos ou Resumos Expandidos em Eventos Internacionais ou Nacionais (nos últimos cinco anos) na área de conhecimento do objeto do concurso.</t>
  </si>
  <si>
    <t xml:space="preserve">Publicação de Artigos sobre tema relativo à matéria objeto do Concurso (nos últimos cinco anos) em jornais ou revistas especializadas </t>
  </si>
  <si>
    <t>0,1 ponto  por publicação</t>
  </si>
  <si>
    <t>Patentes (com protocolo de depósito) (nos últimos cinco anos).</t>
  </si>
  <si>
    <t>Coordenador de Projeto de pesquisa ou extensão financiado através de editais de órgãos de fomento (nos últimos cinco anos)</t>
  </si>
  <si>
    <t>Coordenador de Projeto de pesquisa ou extensão aprovado em instituição acadêmica ou órgão de fomento sem financiamento (nos últimos cinco anos)</t>
  </si>
  <si>
    <t>Ministrante de minicursos, oficinas, palestras, mesas redondas, conferências em eventos científicos (nos últimos cinco anos)</t>
  </si>
  <si>
    <t>ITEM 4: EXERCÍCIO DE ATIVIDADES LIGADAS À ADMINISTRAÇÃO UNIVERSITÁRIA</t>
  </si>
  <si>
    <t>Organizador de Livro (nos últimos cinco anos).</t>
  </si>
  <si>
    <t>Reitor ou Vice-Reitor  (nos últimos cinco anos)</t>
  </si>
  <si>
    <t>Diretor ou Pró-Reitor de Unidade de Educação (nos últimos cinco anos)</t>
  </si>
  <si>
    <t>Coordenação Setorial de Pesquisa, Extensão, Ensino, Planejamento, Administração e Coordenação de outros setores ligados à Gestão Universitária  (nos últimos cinco anos)</t>
  </si>
  <si>
    <t>Membros de Conselhos Superiores de Universidades, Câmaras e Comissões Institucionais (por comissão)   (nos últimos cinco anos)</t>
  </si>
  <si>
    <t>Exercício técnico profissional em função diretamente relacionada com área de conhecimento objeto do Concurso por no mínimo um ano, independentemente do tempo de exercício. (nos últimos cinco anos)</t>
  </si>
  <si>
    <t>Coordenação de Eventos (nos últimos cinco anos)</t>
  </si>
  <si>
    <t>Premiação por mérito científico  (nos últimos cinco anos)</t>
  </si>
  <si>
    <t>10 pontos</t>
  </si>
  <si>
    <t>8 pontos</t>
  </si>
  <si>
    <t>2 pontos por comissão</t>
  </si>
  <si>
    <t>Vice-Diretor, Chefias de Departamento, Coordenadores de Curso de Graduação, Coordenadores de Programas de Pós-graduação de caráter permanente, Coordenadores de Programas de Residência Profissional ou Multiprofissional  (nos últimos cinco anos).</t>
  </si>
  <si>
    <t>Coordenação de Curso de Especialização  de caráter permanente, Vice-chefia, Vice-coordenação  (nos últimos cinco anos)</t>
  </si>
  <si>
    <t>Membros de Comissões Temporárias designadas pelas chefias imediatas e/ou administração superior  (nos últimos cinco anos)</t>
  </si>
  <si>
    <t>0,5  por premiação</t>
  </si>
  <si>
    <t>TABELA DE PONTUAÇÃO PARA JULGAMENTO DE TÍTULOS E DE CURRÍCULO</t>
  </si>
  <si>
    <t>2 pontos por tese orientada</t>
  </si>
  <si>
    <t>1 ponto por tese co-orientada</t>
  </si>
  <si>
    <t>Orientação concluída  de Trabalho de Conclusão de Curso de Graduação, nos últimos cinco</t>
  </si>
  <si>
    <t>1 ponto por dissertação orientada</t>
  </si>
  <si>
    <t>0,5 ponto por dissertação co-orientada</t>
  </si>
  <si>
    <t>3 pontos  por livro</t>
  </si>
  <si>
    <t>1,5 ponto  por livro</t>
  </si>
  <si>
    <t>Publicação de Livro (nos últimos cinco anos) na área de Conhecimento do objeto do concurso com Conselho editorial e descrição dos autores</t>
  </si>
  <si>
    <t>Publicação de Livro (nos últimos cinco anos) em área afim à objeto do concurso Conselho editorial e descrição dos autores</t>
  </si>
  <si>
    <t>Participante de Projeto de pesquisa ou extensão ou projeto social financiado através de editais de órgãos de fomento (nos últimos cinco anos)</t>
  </si>
  <si>
    <t>Participante de Projeto de pesquisa ou extensão ou projeto social aprovado em instituição acadêmica ou órgão de fomento sem financiamento (nos últimos cinco anos)</t>
  </si>
  <si>
    <t>3 pontos  por patente</t>
  </si>
  <si>
    <t>1 ponto  por estágio</t>
  </si>
  <si>
    <t>Quantos estágios?</t>
  </si>
  <si>
    <t>Quantos materiais?</t>
  </si>
  <si>
    <t>0,25 ponto  por evento</t>
  </si>
  <si>
    <t>0,5 ponto  por material</t>
  </si>
  <si>
    <t>1 ponto  por periódico revisado</t>
  </si>
  <si>
    <t>Quantos periódicos?</t>
  </si>
  <si>
    <t>Orientação de Projeto Institucional de Monitoria, Iniciação Científica, de Extensão, Iniciação à Docência, Estágio Docência ou Residência,  nos últimos cinco anos</t>
  </si>
  <si>
    <t>2 pontos  por livro</t>
  </si>
  <si>
    <t>Aulas Ministradas na Educação Básica, nos últimos 5 anos</t>
  </si>
  <si>
    <t>1 ponto  por capítulo</t>
  </si>
  <si>
    <t>0,5 ponto  por capítulo</t>
  </si>
  <si>
    <t>Estágio Pós-Doutoral (nos últimos cinco anos)</t>
  </si>
  <si>
    <t>Revisor de Periódicos com devido registro (nos últimos cinco anos)</t>
  </si>
  <si>
    <t>Produção de Material técnico ou didático ou artístico com ficha catalográfica ou ISBN ou registro afim (nos últimos cinco anos)</t>
  </si>
  <si>
    <t>Participação, como consultor ah doc, em Banca Avaliadora de editais  (nos últimos cinco anos)</t>
  </si>
  <si>
    <t>Perfil de Atuação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</si>
</sst>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" fontId="1" fillId="0" borderId="6" xfId="0" applyNumberFormat="1" applyFont="1" applyBorder="1" applyAlignment="1" applyProtection="1">
      <alignment horizontal="right"/>
      <protection locked="0"/>
    </xf>
    <xf numFmtId="0" fontId="1" fillId="0" borderId="26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3" borderId="0" xfId="0" applyFill="1"/>
    <xf numFmtId="0" fontId="2" fillId="3" borderId="6" xfId="0" applyFont="1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1" fontId="1" fillId="3" borderId="6" xfId="0" applyNumberFormat="1" applyFont="1" applyFill="1" applyBorder="1" applyAlignment="1" applyProtection="1">
      <alignment horizontal="right"/>
      <protection locked="0"/>
    </xf>
    <xf numFmtId="0" fontId="0" fillId="0" borderId="36" xfId="0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13" xfId="0" applyBorder="1"/>
    <xf numFmtId="0" fontId="0" fillId="2" borderId="0" xfId="0" applyFill="1"/>
    <xf numFmtId="0" fontId="0" fillId="0" borderId="2" xfId="0" applyBorder="1"/>
    <xf numFmtId="0" fontId="0" fillId="0" borderId="4" xfId="0" applyBorder="1"/>
    <xf numFmtId="0" fontId="1" fillId="3" borderId="0" xfId="0" applyFont="1" applyFill="1" applyBorder="1" applyAlignment="1">
      <alignment horizontal="center" wrapText="1"/>
    </xf>
    <xf numFmtId="0" fontId="0" fillId="4" borderId="15" xfId="0" applyFill="1" applyBorder="1"/>
    <xf numFmtId="0" fontId="0" fillId="3" borderId="0" xfId="0" applyFill="1" applyBorder="1"/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1" fontId="0" fillId="3" borderId="7" xfId="0" applyNumberFormat="1" applyFill="1" applyBorder="1" applyAlignment="1"/>
    <xf numFmtId="0" fontId="0" fillId="0" borderId="46" xfId="0" applyBorder="1" applyAlignment="1">
      <alignment horizontal="center" wrapText="1"/>
    </xf>
    <xf numFmtId="0" fontId="0" fillId="4" borderId="23" xfId="0" applyNumberFormat="1" applyFill="1" applyBorder="1"/>
    <xf numFmtId="0" fontId="0" fillId="0" borderId="11" xfId="0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23" xfId="0" applyFill="1" applyBorder="1"/>
    <xf numFmtId="0" fontId="0" fillId="0" borderId="49" xfId="0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4" borderId="13" xfId="0" applyNumberFormat="1" applyFill="1" applyBorder="1" applyProtection="1"/>
    <xf numFmtId="1" fontId="0" fillId="3" borderId="6" xfId="0" applyNumberFormat="1" applyFill="1" applyBorder="1" applyAlignment="1" applyProtection="1"/>
    <xf numFmtId="0" fontId="0" fillId="4" borderId="13" xfId="0" applyFill="1" applyBorder="1" applyProtection="1"/>
    <xf numFmtId="0" fontId="0" fillId="3" borderId="16" xfId="0" applyFill="1" applyBorder="1" applyProtection="1"/>
    <xf numFmtId="0" fontId="0" fillId="0" borderId="0" xfId="0" applyProtection="1"/>
    <xf numFmtId="0" fontId="0" fillId="3" borderId="46" xfId="0" applyNumberFormat="1" applyFill="1" applyBorder="1" applyAlignment="1" applyProtection="1">
      <alignment horizontal="center"/>
      <protection locked="0"/>
    </xf>
    <xf numFmtId="0" fontId="0" fillId="3" borderId="47" xfId="0" applyNumberForma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8" xfId="0" applyNumberForma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6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0" fontId="0" fillId="4" borderId="37" xfId="0" applyFill="1" applyBorder="1" applyAlignment="1">
      <alignment horizontal="center" wrapText="1"/>
    </xf>
    <xf numFmtId="0" fontId="0" fillId="4" borderId="34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0" borderId="43" xfId="0" applyNumberFormat="1" applyBorder="1" applyAlignment="1" applyProtection="1">
      <alignment horizontal="center"/>
    </xf>
    <xf numFmtId="0" fontId="0" fillId="0" borderId="45" xfId="0" applyNumberFormat="1" applyBorder="1" applyAlignment="1" applyProtection="1">
      <alignment horizontal="center"/>
    </xf>
    <xf numFmtId="0" fontId="0" fillId="0" borderId="46" xfId="0" applyNumberFormat="1" applyBorder="1" applyAlignment="1" applyProtection="1">
      <alignment horizontal="center"/>
      <protection locked="0"/>
    </xf>
    <xf numFmtId="0" fontId="0" fillId="0" borderId="47" xfId="0" applyNumberForma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0" fillId="0" borderId="41" xfId="0" applyNumberFormat="1" applyBorder="1" applyAlignment="1" applyProtection="1">
      <alignment horizontal="center"/>
    </xf>
    <xf numFmtId="0" fontId="0" fillId="0" borderId="42" xfId="0" applyNumberFormat="1" applyBorder="1" applyAlignment="1" applyProtection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3" borderId="31" xfId="0" applyFont="1" applyFill="1" applyBorder="1" applyAlignment="1">
      <alignment horizontal="left" wrapText="1"/>
    </xf>
    <xf numFmtId="0" fontId="1" fillId="3" borderId="32" xfId="0" applyFont="1" applyFill="1" applyBorder="1" applyAlignment="1">
      <alignment horizontal="left" wrapText="1"/>
    </xf>
    <xf numFmtId="0" fontId="0" fillId="3" borderId="41" xfId="0" applyNumberFormat="1" applyFill="1" applyBorder="1" applyAlignment="1" applyProtection="1">
      <alignment horizontal="center"/>
    </xf>
    <xf numFmtId="0" fontId="0" fillId="3" borderId="42" xfId="0" applyNumberFormat="1" applyFill="1" applyBorder="1" applyAlignment="1" applyProtection="1">
      <alignment horizontal="center"/>
    </xf>
    <xf numFmtId="0" fontId="0" fillId="3" borderId="43" xfId="0" applyNumberFormat="1" applyFill="1" applyBorder="1" applyAlignment="1" applyProtection="1">
      <alignment horizontal="center"/>
    </xf>
    <xf numFmtId="0" fontId="0" fillId="3" borderId="44" xfId="0" applyNumberFormat="1" applyFill="1" applyBorder="1" applyAlignment="1" applyProtection="1">
      <alignment horizontal="center"/>
    </xf>
    <xf numFmtId="0" fontId="1" fillId="3" borderId="8" xfId="0" applyFont="1" applyFill="1" applyBorder="1" applyAlignment="1">
      <alignment horizontal="left" wrapText="1"/>
    </xf>
    <xf numFmtId="0" fontId="0" fillId="3" borderId="52" xfId="0" applyNumberFormat="1" applyFill="1" applyBorder="1" applyAlignment="1" applyProtection="1">
      <alignment horizontal="center"/>
    </xf>
    <xf numFmtId="0" fontId="1" fillId="3" borderId="37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0" borderId="48" xfId="0" applyNumberFormat="1" applyBorder="1" applyAlignment="1" applyProtection="1">
      <alignment horizontal="center"/>
      <protection locked="0"/>
    </xf>
    <xf numFmtId="0" fontId="0" fillId="3" borderId="40" xfId="0" applyNumberFormat="1" applyFill="1" applyBorder="1" applyAlignment="1" applyProtection="1">
      <alignment horizontal="center"/>
    </xf>
    <xf numFmtId="1" fontId="0" fillId="3" borderId="41" xfId="0" applyNumberForma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</xf>
    <xf numFmtId="0" fontId="0" fillId="3" borderId="41" xfId="0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/>
    </xf>
    <xf numFmtId="0" fontId="0" fillId="4" borderId="24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51" xfId="0" applyNumberFormat="1" applyBorder="1" applyAlignment="1" applyProtection="1">
      <alignment horizontal="center"/>
      <protection locked="0"/>
    </xf>
    <xf numFmtId="0" fontId="0" fillId="0" borderId="50" xfId="0" applyNumberFormat="1" applyBorder="1" applyAlignment="1" applyProtection="1">
      <alignment horizontal="center"/>
      <protection locked="0"/>
    </xf>
    <xf numFmtId="0" fontId="0" fillId="3" borderId="51" xfId="0" applyNumberFormat="1" applyFill="1" applyBorder="1" applyAlignment="1" applyProtection="1">
      <alignment horizontal="center"/>
      <protection locked="0"/>
    </xf>
    <xf numFmtId="0" fontId="0" fillId="3" borderId="50" xfId="0" applyNumberFormat="1" applyFill="1" applyBorder="1" applyAlignment="1" applyProtection="1">
      <alignment horizontal="center"/>
      <protection locked="0"/>
    </xf>
    <xf numFmtId="1" fontId="0" fillId="0" borderId="46" xfId="0" applyNumberFormat="1" applyBorder="1" applyAlignment="1" applyProtection="1">
      <alignment horizontal="center"/>
      <protection locked="0"/>
    </xf>
    <xf numFmtId="1" fontId="0" fillId="0" borderId="47" xfId="0" applyNumberFormat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1" fontId="0" fillId="3" borderId="46" xfId="0" applyNumberFormat="1" applyFill="1" applyBorder="1" applyAlignment="1" applyProtection="1">
      <alignment horizontal="center"/>
      <protection locked="0"/>
    </xf>
    <xf numFmtId="1" fontId="0" fillId="3" borderId="47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112" lockText="1" noThreeD="1"/>
</file>

<file path=xl/ctrlProps/ctrlProp2.xml><?xml version="1.0" encoding="utf-8"?>
<formControlPr xmlns="http://schemas.microsoft.com/office/spreadsheetml/2009/9/main" objectType="CheckBox" fmlaLink="C118" lockText="1" noThreeD="1"/>
</file>

<file path=xl/ctrlProps/ctrlProp3.xml><?xml version="1.0" encoding="utf-8"?>
<formControlPr xmlns="http://schemas.microsoft.com/office/spreadsheetml/2009/9/main" objectType="CheckBox" fmlaLink="C128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C120" lockText="1" noThreeD="1"/>
</file>

<file path=xl/ctrlProps/ctrlProp6.xml><?xml version="1.0" encoding="utf-8"?>
<formControlPr xmlns="http://schemas.microsoft.com/office/spreadsheetml/2009/9/main" objectType="CheckBox" fmlaLink="C114" lockText="1" noThreeD="1"/>
</file>

<file path=xl/ctrlProps/ctrlProp7.xml><?xml version="1.0" encoding="utf-8"?>
<formControlPr xmlns="http://schemas.microsoft.com/office/spreadsheetml/2009/9/main" objectType="CheckBox" fmlaLink="C110" lockText="1" noThreeD="1"/>
</file>

<file path=xl/ctrlProps/ctrlProp8.xml><?xml version="1.0" encoding="utf-8"?>
<formControlPr xmlns="http://schemas.microsoft.com/office/spreadsheetml/2009/9/main" objectType="CheckBox" fmlaLink="C10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90" zoomScaleNormal="90" workbookViewId="0">
      <selection activeCell="B4" sqref="B4:E4"/>
    </sheetView>
  </sheetViews>
  <sheetFormatPr defaultRowHeight="15"/>
  <cols>
    <col min="1" max="1" width="54.42578125" style="1" customWidth="1"/>
    <col min="2" max="2" width="31.140625" customWidth="1"/>
    <col min="3" max="3" width="27.5703125" customWidth="1"/>
    <col min="4" max="4" width="10.28515625" style="49" customWidth="1"/>
    <col min="5" max="5" width="18.5703125" customWidth="1"/>
    <col min="8" max="8" width="13.5703125" customWidth="1"/>
    <col min="9" max="9" width="8.5703125" hidden="1" customWidth="1"/>
    <col min="10" max="10" width="34" hidden="1" customWidth="1"/>
    <col min="11" max="11" width="34.5703125" hidden="1" customWidth="1"/>
  </cols>
  <sheetData>
    <row r="1" spans="1:11" ht="24" customHeight="1">
      <c r="A1" s="61" t="s">
        <v>135</v>
      </c>
      <c r="B1" s="62"/>
      <c r="C1" s="62"/>
      <c r="D1" s="62"/>
      <c r="E1" s="63"/>
      <c r="J1" s="76" t="s">
        <v>51</v>
      </c>
      <c r="K1" s="77"/>
    </row>
    <row r="2" spans="1:11" ht="15.75" thickBot="1">
      <c r="A2" s="64"/>
      <c r="B2" s="65"/>
      <c r="C2" s="65"/>
      <c r="D2" s="65"/>
      <c r="E2" s="66"/>
      <c r="J2" s="78"/>
      <c r="K2" s="79"/>
    </row>
    <row r="3" spans="1:11">
      <c r="A3" s="8" t="s">
        <v>10</v>
      </c>
      <c r="B3" s="67"/>
      <c r="C3" s="67"/>
      <c r="D3" s="67"/>
      <c r="E3" s="68"/>
      <c r="J3" s="28"/>
      <c r="K3" s="29"/>
    </row>
    <row r="4" spans="1:11">
      <c r="A4" s="8" t="s">
        <v>164</v>
      </c>
      <c r="B4" s="67"/>
      <c r="C4" s="67"/>
      <c r="D4" s="67"/>
      <c r="E4" s="68"/>
      <c r="J4" s="23" t="s">
        <v>11</v>
      </c>
      <c r="K4" s="24">
        <f>SUM(J11,J41,J105,J123,J141)/10</f>
        <v>0</v>
      </c>
    </row>
    <row r="5" spans="1:11">
      <c r="A5" s="8" t="s">
        <v>11</v>
      </c>
      <c r="B5" s="69">
        <f>SUM(D11,D41,D105,D123,D141)/10</f>
        <v>0</v>
      </c>
      <c r="C5" s="69"/>
      <c r="D5" s="69"/>
      <c r="E5" s="70"/>
      <c r="J5" s="80" t="s">
        <v>58</v>
      </c>
      <c r="K5" s="82"/>
    </row>
    <row r="6" spans="1:11" ht="49.5" customHeight="1" thickBot="1">
      <c r="A6" s="71"/>
      <c r="B6" s="72"/>
      <c r="C6" s="72"/>
      <c r="D6" s="72"/>
      <c r="E6" s="73"/>
      <c r="J6" s="81"/>
      <c r="K6" s="83"/>
    </row>
    <row r="7" spans="1:11" ht="15.75" thickBot="1">
      <c r="A7" s="74" t="s">
        <v>77</v>
      </c>
      <c r="B7" s="75"/>
      <c r="C7" s="75"/>
      <c r="D7" s="75"/>
      <c r="E7" s="75"/>
      <c r="J7" s="52" t="s">
        <v>53</v>
      </c>
      <c r="K7" s="53"/>
    </row>
    <row r="8" spans="1:11" ht="30.75" thickBot="1">
      <c r="A8" s="38" t="s">
        <v>76</v>
      </c>
      <c r="B8" s="6" t="s">
        <v>1</v>
      </c>
      <c r="C8" s="6" t="s">
        <v>2</v>
      </c>
      <c r="D8" s="44" t="s">
        <v>3</v>
      </c>
      <c r="E8" s="41" t="s">
        <v>61</v>
      </c>
      <c r="J8" s="25" t="s">
        <v>3</v>
      </c>
      <c r="K8" s="26" t="s">
        <v>52</v>
      </c>
    </row>
    <row r="9" spans="1:11" ht="46.5" customHeight="1">
      <c r="A9" s="88" t="s">
        <v>74</v>
      </c>
      <c r="B9" s="22" t="s">
        <v>75</v>
      </c>
      <c r="C9" s="39" t="s">
        <v>78</v>
      </c>
      <c r="D9" s="90">
        <f>IF(C10=TRUE,10,0)</f>
        <v>0</v>
      </c>
      <c r="E9" s="92"/>
      <c r="J9" s="80"/>
      <c r="K9" s="82"/>
    </row>
    <row r="10" spans="1:11" ht="21" customHeight="1" thickBot="1">
      <c r="A10" s="89"/>
      <c r="B10" s="21" t="s">
        <v>17</v>
      </c>
      <c r="C10" s="7" t="b">
        <v>0</v>
      </c>
      <c r="D10" s="91"/>
      <c r="E10" s="93"/>
      <c r="J10" s="81"/>
      <c r="K10" s="83"/>
    </row>
    <row r="11" spans="1:11" ht="15.75" thickBot="1">
      <c r="A11" s="84" t="s">
        <v>48</v>
      </c>
      <c r="B11" s="85"/>
      <c r="C11" s="85"/>
      <c r="D11" s="45">
        <f>SUM(D9:D9)</f>
        <v>0</v>
      </c>
      <c r="E11" s="37"/>
      <c r="I11" s="27" t="s">
        <v>54</v>
      </c>
      <c r="J11" s="86">
        <f>SUM(J9:J10)</f>
        <v>0</v>
      </c>
      <c r="K11" s="87"/>
    </row>
    <row r="12" spans="1:11" ht="15.75" thickBot="1">
      <c r="A12" s="33"/>
      <c r="B12" s="34"/>
      <c r="C12" s="34"/>
      <c r="D12" s="46"/>
      <c r="E12" s="35"/>
      <c r="J12" s="128"/>
      <c r="K12" s="129"/>
    </row>
    <row r="13" spans="1:11" ht="15.75" thickBot="1">
      <c r="A13" s="74" t="s">
        <v>62</v>
      </c>
      <c r="B13" s="75"/>
      <c r="C13" s="75"/>
      <c r="D13" s="75"/>
      <c r="E13" s="75"/>
      <c r="J13" s="52" t="s">
        <v>53</v>
      </c>
      <c r="K13" s="53"/>
    </row>
    <row r="14" spans="1:11" ht="30.75" thickBot="1">
      <c r="A14" s="5" t="s">
        <v>0</v>
      </c>
      <c r="B14" s="6" t="s">
        <v>1</v>
      </c>
      <c r="C14" s="6" t="s">
        <v>2</v>
      </c>
      <c r="D14" s="44" t="s">
        <v>3</v>
      </c>
      <c r="E14" s="36" t="s">
        <v>61</v>
      </c>
      <c r="J14" s="25" t="s">
        <v>3</v>
      </c>
      <c r="K14" s="26" t="s">
        <v>52</v>
      </c>
    </row>
    <row r="15" spans="1:11" s="13" customFormat="1">
      <c r="A15" s="88" t="s">
        <v>63</v>
      </c>
      <c r="B15" s="22" t="s">
        <v>64</v>
      </c>
      <c r="C15" s="17" t="s">
        <v>47</v>
      </c>
      <c r="D15" s="102">
        <f>(C16/30)</f>
        <v>0</v>
      </c>
      <c r="E15" s="50"/>
      <c r="J15" s="54"/>
      <c r="K15" s="56"/>
    </row>
    <row r="16" spans="1:11" s="13" customFormat="1" ht="15.75" thickBot="1">
      <c r="A16" s="89"/>
      <c r="B16" s="21" t="s">
        <v>17</v>
      </c>
      <c r="C16" s="18">
        <v>0</v>
      </c>
      <c r="D16" s="115"/>
      <c r="E16" s="51"/>
      <c r="J16" s="55"/>
      <c r="K16" s="57"/>
    </row>
    <row r="17" spans="1:11" s="13" customFormat="1">
      <c r="A17" s="88" t="s">
        <v>157</v>
      </c>
      <c r="B17" s="22" t="s">
        <v>65</v>
      </c>
      <c r="C17" s="17" t="s">
        <v>66</v>
      </c>
      <c r="D17" s="116">
        <f>C18</f>
        <v>0</v>
      </c>
      <c r="E17" s="50"/>
      <c r="J17" s="58"/>
      <c r="K17" s="59"/>
    </row>
    <row r="18" spans="1:11" s="13" customFormat="1" ht="15.75" thickBot="1">
      <c r="A18" s="89"/>
      <c r="B18" s="14" t="s">
        <v>17</v>
      </c>
      <c r="C18" s="18">
        <v>0</v>
      </c>
      <c r="D18" s="103"/>
      <c r="E18" s="51"/>
      <c r="J18" s="55"/>
      <c r="K18" s="57"/>
    </row>
    <row r="19" spans="1:11" s="13" customFormat="1">
      <c r="A19" s="106" t="s">
        <v>67</v>
      </c>
      <c r="B19" s="42" t="s">
        <v>136</v>
      </c>
      <c r="C19" s="12" t="s">
        <v>18</v>
      </c>
      <c r="D19" s="107">
        <f>C20*2</f>
        <v>0</v>
      </c>
      <c r="E19" s="60"/>
      <c r="J19" s="58"/>
      <c r="K19" s="59"/>
    </row>
    <row r="20" spans="1:11" s="13" customFormat="1" ht="15.75" thickBot="1">
      <c r="A20" s="89"/>
      <c r="B20" s="21" t="s">
        <v>17</v>
      </c>
      <c r="C20" s="15">
        <v>0</v>
      </c>
      <c r="D20" s="105"/>
      <c r="E20" s="51"/>
      <c r="J20" s="55"/>
      <c r="K20" s="57"/>
    </row>
    <row r="21" spans="1:11" s="13" customFormat="1" ht="15" customHeight="1">
      <c r="A21" s="88" t="s">
        <v>68</v>
      </c>
      <c r="B21" s="11" t="s">
        <v>137</v>
      </c>
      <c r="C21" s="12" t="s">
        <v>18</v>
      </c>
      <c r="D21" s="104">
        <f>C22*1</f>
        <v>0</v>
      </c>
      <c r="E21" s="50"/>
      <c r="J21" s="58"/>
      <c r="K21" s="59"/>
    </row>
    <row r="22" spans="1:11" s="13" customFormat="1" ht="25.5" customHeight="1" thickBot="1">
      <c r="A22" s="89"/>
      <c r="B22" s="21" t="s">
        <v>17</v>
      </c>
      <c r="C22" s="15">
        <v>0</v>
      </c>
      <c r="D22" s="105"/>
      <c r="E22" s="51"/>
      <c r="J22" s="55"/>
      <c r="K22" s="57"/>
    </row>
    <row r="23" spans="1:11" s="13" customFormat="1" ht="15" customHeight="1">
      <c r="A23" s="100" t="s">
        <v>69</v>
      </c>
      <c r="B23" s="11" t="s">
        <v>139</v>
      </c>
      <c r="C23" s="12" t="s">
        <v>19</v>
      </c>
      <c r="D23" s="104">
        <f>C24*1</f>
        <v>0</v>
      </c>
      <c r="E23" s="50"/>
      <c r="J23" s="58"/>
      <c r="K23" s="59"/>
    </row>
    <row r="24" spans="1:11" s="13" customFormat="1" ht="18.75" customHeight="1" thickBot="1">
      <c r="A24" s="101"/>
      <c r="B24" s="21" t="s">
        <v>17</v>
      </c>
      <c r="C24" s="15">
        <v>0</v>
      </c>
      <c r="D24" s="105"/>
      <c r="E24" s="51"/>
      <c r="J24" s="55"/>
      <c r="K24" s="57"/>
    </row>
    <row r="25" spans="1:11" s="13" customFormat="1" ht="24">
      <c r="A25" s="88" t="s">
        <v>70</v>
      </c>
      <c r="B25" s="11" t="s">
        <v>140</v>
      </c>
      <c r="C25" s="12" t="s">
        <v>19</v>
      </c>
      <c r="D25" s="104">
        <f>C26*0.5</f>
        <v>0</v>
      </c>
      <c r="E25" s="50"/>
      <c r="J25" s="58"/>
      <c r="K25" s="59"/>
    </row>
    <row r="26" spans="1:11" s="13" customFormat="1" ht="22.5" customHeight="1" thickBot="1">
      <c r="A26" s="89"/>
      <c r="B26" s="21" t="s">
        <v>17</v>
      </c>
      <c r="C26" s="15">
        <v>0</v>
      </c>
      <c r="D26" s="105"/>
      <c r="E26" s="51"/>
      <c r="J26" s="55"/>
      <c r="K26" s="57"/>
    </row>
    <row r="27" spans="1:11" s="13" customFormat="1">
      <c r="A27" s="88" t="s">
        <v>71</v>
      </c>
      <c r="B27" s="11" t="s">
        <v>20</v>
      </c>
      <c r="C27" s="12" t="s">
        <v>21</v>
      </c>
      <c r="D27" s="104">
        <f>C28*0.5</f>
        <v>0</v>
      </c>
      <c r="E27" s="50"/>
      <c r="J27" s="58"/>
      <c r="K27" s="59"/>
    </row>
    <row r="28" spans="1:11" s="13" customFormat="1" ht="18" customHeight="1" thickBot="1">
      <c r="A28" s="89"/>
      <c r="B28" s="14" t="s">
        <v>17</v>
      </c>
      <c r="C28" s="15">
        <v>0</v>
      </c>
      <c r="D28" s="105"/>
      <c r="E28" s="51"/>
      <c r="J28" s="55"/>
      <c r="K28" s="57"/>
    </row>
    <row r="29" spans="1:11" s="13" customFormat="1" ht="15" customHeight="1">
      <c r="A29" s="88" t="s">
        <v>138</v>
      </c>
      <c r="B29" s="11" t="s">
        <v>22</v>
      </c>
      <c r="C29" s="12" t="s">
        <v>73</v>
      </c>
      <c r="D29" s="104">
        <f>C30*0.25</f>
        <v>0</v>
      </c>
      <c r="E29" s="50"/>
      <c r="J29" s="58"/>
      <c r="K29" s="59"/>
    </row>
    <row r="30" spans="1:11" s="13" customFormat="1" ht="23.25" customHeight="1" thickBot="1">
      <c r="A30" s="89"/>
      <c r="B30" s="14" t="s">
        <v>17</v>
      </c>
      <c r="C30" s="15">
        <v>0</v>
      </c>
      <c r="D30" s="105"/>
      <c r="E30" s="51"/>
      <c r="J30" s="55"/>
      <c r="K30" s="57"/>
    </row>
    <row r="31" spans="1:11" s="13" customFormat="1">
      <c r="A31" s="88" t="s">
        <v>155</v>
      </c>
      <c r="B31" s="11" t="s">
        <v>20</v>
      </c>
      <c r="C31" s="12" t="s">
        <v>72</v>
      </c>
      <c r="D31" s="104">
        <f>C32*0.5</f>
        <v>0</v>
      </c>
      <c r="E31" s="50"/>
      <c r="J31" s="58"/>
      <c r="K31" s="59"/>
    </row>
    <row r="32" spans="1:11" s="13" customFormat="1" ht="29.25" customHeight="1" thickBot="1">
      <c r="A32" s="89"/>
      <c r="B32" s="14" t="s">
        <v>17</v>
      </c>
      <c r="C32" s="15">
        <v>0</v>
      </c>
      <c r="D32" s="105"/>
      <c r="E32" s="51"/>
      <c r="J32" s="55"/>
      <c r="K32" s="57"/>
    </row>
    <row r="33" spans="1:11" s="13" customFormat="1">
      <c r="A33" s="88" t="s">
        <v>79</v>
      </c>
      <c r="B33" s="11" t="s">
        <v>23</v>
      </c>
      <c r="C33" s="12" t="s">
        <v>24</v>
      </c>
      <c r="D33" s="104">
        <f>C34</f>
        <v>0</v>
      </c>
      <c r="E33" s="50"/>
      <c r="J33" s="58"/>
      <c r="K33" s="59"/>
    </row>
    <row r="34" spans="1:11" s="13" customFormat="1" ht="22.5" customHeight="1" thickBot="1">
      <c r="A34" s="89"/>
      <c r="B34" s="14" t="s">
        <v>17</v>
      </c>
      <c r="C34" s="15">
        <v>0</v>
      </c>
      <c r="D34" s="105"/>
      <c r="E34" s="51"/>
      <c r="J34" s="55"/>
      <c r="K34" s="57"/>
    </row>
    <row r="35" spans="1:11" s="13" customFormat="1">
      <c r="A35" s="88" t="s">
        <v>80</v>
      </c>
      <c r="B35" s="11" t="s">
        <v>23</v>
      </c>
      <c r="C35" s="12" t="s">
        <v>24</v>
      </c>
      <c r="D35" s="104">
        <f>C36</f>
        <v>0</v>
      </c>
      <c r="E35" s="50"/>
      <c r="J35" s="58"/>
      <c r="K35" s="59"/>
    </row>
    <row r="36" spans="1:11" s="13" customFormat="1" ht="21.75" customHeight="1" thickBot="1">
      <c r="A36" s="89"/>
      <c r="B36" s="14" t="s">
        <v>17</v>
      </c>
      <c r="C36" s="15">
        <v>0</v>
      </c>
      <c r="D36" s="105"/>
      <c r="E36" s="51"/>
      <c r="J36" s="55"/>
      <c r="K36" s="57"/>
    </row>
    <row r="37" spans="1:11" s="13" customFormat="1">
      <c r="A37" s="88" t="s">
        <v>81</v>
      </c>
      <c r="B37" s="11" t="s">
        <v>25</v>
      </c>
      <c r="C37" s="12" t="s">
        <v>24</v>
      </c>
      <c r="D37" s="104">
        <f>C38*0.5</f>
        <v>0</v>
      </c>
      <c r="E37" s="50"/>
      <c r="J37" s="58"/>
      <c r="K37" s="59"/>
    </row>
    <row r="38" spans="1:11" s="13" customFormat="1" ht="28.5" customHeight="1" thickBot="1">
      <c r="A38" s="89"/>
      <c r="B38" s="14" t="s">
        <v>17</v>
      </c>
      <c r="C38" s="15">
        <v>0</v>
      </c>
      <c r="D38" s="105"/>
      <c r="E38" s="51"/>
      <c r="J38" s="55"/>
      <c r="K38" s="57"/>
    </row>
    <row r="39" spans="1:11" ht="19.5" customHeight="1">
      <c r="A39" s="88" t="s">
        <v>82</v>
      </c>
      <c r="B39" s="11" t="s">
        <v>43</v>
      </c>
      <c r="C39" s="12" t="s">
        <v>24</v>
      </c>
      <c r="D39" s="90">
        <f>C40*0.25</f>
        <v>0</v>
      </c>
      <c r="E39" s="114"/>
      <c r="J39" s="80"/>
      <c r="K39" s="82"/>
    </row>
    <row r="40" spans="1:11" ht="60.75" customHeight="1" thickBot="1">
      <c r="A40" s="89"/>
      <c r="B40" s="14" t="s">
        <v>17</v>
      </c>
      <c r="C40" s="15">
        <v>0</v>
      </c>
      <c r="D40" s="91"/>
      <c r="E40" s="93"/>
      <c r="J40" s="81"/>
      <c r="K40" s="83"/>
    </row>
    <row r="41" spans="1:11" ht="15.75" thickBot="1">
      <c r="A41" s="84" t="s">
        <v>26</v>
      </c>
      <c r="B41" s="85"/>
      <c r="C41" s="85"/>
      <c r="D41" s="45">
        <f>SUM(D15:D39)</f>
        <v>0</v>
      </c>
      <c r="E41" s="37"/>
      <c r="I41" s="27" t="s">
        <v>54</v>
      </c>
      <c r="J41" s="86">
        <f>SUM(J15:J40)</f>
        <v>0</v>
      </c>
      <c r="K41" s="87"/>
    </row>
    <row r="42" spans="1:11" ht="15.75" thickBot="1">
      <c r="A42" s="108"/>
      <c r="B42" s="109"/>
      <c r="C42" s="109"/>
      <c r="D42" s="110"/>
      <c r="E42" s="30"/>
    </row>
    <row r="43" spans="1:11" ht="21" customHeight="1" thickBot="1">
      <c r="A43" s="111" t="s">
        <v>83</v>
      </c>
      <c r="B43" s="112"/>
      <c r="C43" s="112"/>
      <c r="D43" s="112"/>
      <c r="E43" s="113"/>
      <c r="J43" s="52" t="s">
        <v>55</v>
      </c>
      <c r="K43" s="53"/>
    </row>
    <row r="44" spans="1:11" ht="30.75" thickBot="1">
      <c r="A44" s="20" t="s">
        <v>0</v>
      </c>
      <c r="B44" s="19" t="s">
        <v>1</v>
      </c>
      <c r="C44" s="19" t="s">
        <v>2</v>
      </c>
      <c r="D44" s="43" t="s">
        <v>3</v>
      </c>
      <c r="E44" s="36" t="s">
        <v>61</v>
      </c>
      <c r="J44" s="25" t="s">
        <v>3</v>
      </c>
      <c r="K44" s="26" t="s">
        <v>52</v>
      </c>
    </row>
    <row r="45" spans="1:11">
      <c r="A45" s="98" t="s">
        <v>86</v>
      </c>
      <c r="B45" s="3" t="s">
        <v>6</v>
      </c>
      <c r="C45" s="2" t="s">
        <v>8</v>
      </c>
      <c r="D45" s="96">
        <f>PRODUCT(C46*4)</f>
        <v>0</v>
      </c>
      <c r="E45" s="92"/>
      <c r="J45" s="130"/>
      <c r="K45" s="132"/>
    </row>
    <row r="46" spans="1:11" ht="34.5" customHeight="1" thickBot="1">
      <c r="A46" s="99"/>
      <c r="B46" s="4" t="s">
        <v>17</v>
      </c>
      <c r="C46" s="7">
        <v>0</v>
      </c>
      <c r="D46" s="97"/>
      <c r="E46" s="144"/>
      <c r="J46" s="131"/>
      <c r="K46" s="70"/>
    </row>
    <row r="47" spans="1:11">
      <c r="A47" s="98" t="s">
        <v>85</v>
      </c>
      <c r="B47" s="3" t="s">
        <v>84</v>
      </c>
      <c r="C47" s="2" t="s">
        <v>8</v>
      </c>
      <c r="D47" s="96">
        <f>PRODUCT(C48*2)</f>
        <v>0</v>
      </c>
      <c r="E47" s="143"/>
      <c r="J47" s="131"/>
      <c r="K47" s="70"/>
    </row>
    <row r="48" spans="1:11" ht="34.5" customHeight="1" thickBot="1">
      <c r="A48" s="99"/>
      <c r="B48" s="4" t="s">
        <v>17</v>
      </c>
      <c r="C48" s="7">
        <v>0</v>
      </c>
      <c r="D48" s="97"/>
      <c r="E48" s="144"/>
      <c r="J48" s="131"/>
      <c r="K48" s="70"/>
    </row>
    <row r="49" spans="1:11">
      <c r="A49" s="98" t="s">
        <v>87</v>
      </c>
      <c r="B49" s="3" t="s">
        <v>9</v>
      </c>
      <c r="C49" s="2" t="s">
        <v>8</v>
      </c>
      <c r="D49" s="96">
        <f>PRODUCT(C50*3.5)</f>
        <v>0</v>
      </c>
      <c r="E49" s="143"/>
      <c r="J49" s="131"/>
      <c r="K49" s="70"/>
    </row>
    <row r="50" spans="1:11" ht="34.5" customHeight="1" thickBot="1">
      <c r="A50" s="99"/>
      <c r="B50" s="4" t="s">
        <v>17</v>
      </c>
      <c r="C50" s="7">
        <v>0</v>
      </c>
      <c r="D50" s="97"/>
      <c r="E50" s="144"/>
      <c r="J50" s="131"/>
      <c r="K50" s="70"/>
    </row>
    <row r="51" spans="1:11">
      <c r="A51" s="98" t="s">
        <v>88</v>
      </c>
      <c r="B51" s="3" t="s">
        <v>89</v>
      </c>
      <c r="C51" s="2" t="s">
        <v>8</v>
      </c>
      <c r="D51" s="96">
        <f>PRODUCT(C52*1.75)</f>
        <v>0</v>
      </c>
      <c r="E51" s="143"/>
      <c r="J51" s="131"/>
      <c r="K51" s="70"/>
    </row>
    <row r="52" spans="1:11" ht="34.5" customHeight="1" thickBot="1">
      <c r="A52" s="99"/>
      <c r="B52" s="4" t="s">
        <v>17</v>
      </c>
      <c r="C52" s="7">
        <v>0</v>
      </c>
      <c r="D52" s="97"/>
      <c r="E52" s="144"/>
      <c r="J52" s="131"/>
      <c r="K52" s="70"/>
    </row>
    <row r="53" spans="1:11">
      <c r="A53" s="98" t="s">
        <v>90</v>
      </c>
      <c r="B53" s="3" t="s">
        <v>44</v>
      </c>
      <c r="C53" s="2" t="s">
        <v>8</v>
      </c>
      <c r="D53" s="96">
        <f>PRODUCT(C54*3)</f>
        <v>0</v>
      </c>
      <c r="E53" s="143"/>
      <c r="J53" s="131"/>
      <c r="K53" s="70"/>
    </row>
    <row r="54" spans="1:11" ht="34.5" customHeight="1" thickBot="1">
      <c r="A54" s="99"/>
      <c r="B54" s="4" t="s">
        <v>17</v>
      </c>
      <c r="C54" s="7">
        <v>0</v>
      </c>
      <c r="D54" s="97"/>
      <c r="E54" s="144"/>
      <c r="J54" s="131"/>
      <c r="K54" s="70"/>
    </row>
    <row r="55" spans="1:11">
      <c r="A55" s="98" t="s">
        <v>91</v>
      </c>
      <c r="B55" s="3" t="s">
        <v>92</v>
      </c>
      <c r="C55" s="2" t="s">
        <v>8</v>
      </c>
      <c r="D55" s="96">
        <f>PRODUCT(C56*1.5)</f>
        <v>0</v>
      </c>
      <c r="E55" s="143"/>
      <c r="J55" s="131"/>
      <c r="K55" s="70"/>
    </row>
    <row r="56" spans="1:11" ht="34.5" customHeight="1" thickBot="1">
      <c r="A56" s="99"/>
      <c r="B56" s="4" t="s">
        <v>17</v>
      </c>
      <c r="C56" s="7">
        <v>0</v>
      </c>
      <c r="D56" s="97"/>
      <c r="E56" s="144"/>
      <c r="J56" s="131"/>
      <c r="K56" s="70"/>
    </row>
    <row r="57" spans="1:11">
      <c r="A57" s="98" t="s">
        <v>93</v>
      </c>
      <c r="B57" s="3" t="s">
        <v>27</v>
      </c>
      <c r="C57" s="2" t="s">
        <v>8</v>
      </c>
      <c r="D57" s="96">
        <f>PRODUCT(C58*2.5)</f>
        <v>0</v>
      </c>
      <c r="E57" s="143"/>
      <c r="J57" s="131"/>
      <c r="K57" s="70"/>
    </row>
    <row r="58" spans="1:11" ht="34.5" customHeight="1" thickBot="1">
      <c r="A58" s="99"/>
      <c r="B58" s="4" t="s">
        <v>17</v>
      </c>
      <c r="C58" s="7">
        <v>0</v>
      </c>
      <c r="D58" s="97"/>
      <c r="E58" s="144"/>
      <c r="J58" s="131"/>
      <c r="K58" s="70"/>
    </row>
    <row r="59" spans="1:11">
      <c r="A59" s="98" t="s">
        <v>94</v>
      </c>
      <c r="B59" s="3" t="s">
        <v>95</v>
      </c>
      <c r="C59" s="2" t="s">
        <v>8</v>
      </c>
      <c r="D59" s="96">
        <f>PRODUCT(C60*1.25)</f>
        <v>0</v>
      </c>
      <c r="E59" s="143"/>
      <c r="J59" s="131"/>
      <c r="K59" s="70"/>
    </row>
    <row r="60" spans="1:11" ht="34.5" customHeight="1" thickBot="1">
      <c r="A60" s="99"/>
      <c r="B60" s="4" t="s">
        <v>17</v>
      </c>
      <c r="C60" s="7">
        <v>0</v>
      </c>
      <c r="D60" s="97"/>
      <c r="E60" s="144"/>
      <c r="J60" s="131"/>
      <c r="K60" s="70"/>
    </row>
    <row r="61" spans="1:11">
      <c r="A61" s="98" t="s">
        <v>96</v>
      </c>
      <c r="B61" s="3" t="s">
        <v>98</v>
      </c>
      <c r="C61" s="2" t="s">
        <v>8</v>
      </c>
      <c r="D61" s="96">
        <f>PRODUCT(C62*2)</f>
        <v>0</v>
      </c>
      <c r="E61" s="143"/>
      <c r="J61" s="131"/>
      <c r="K61" s="70"/>
    </row>
    <row r="62" spans="1:11" ht="34.5" customHeight="1" thickBot="1">
      <c r="A62" s="99"/>
      <c r="B62" s="4" t="s">
        <v>17</v>
      </c>
      <c r="C62" s="7">
        <v>0</v>
      </c>
      <c r="D62" s="97"/>
      <c r="E62" s="144"/>
      <c r="J62" s="131"/>
      <c r="K62" s="70"/>
    </row>
    <row r="63" spans="1:11">
      <c r="A63" s="98" t="s">
        <v>97</v>
      </c>
      <c r="B63" s="3" t="s">
        <v>99</v>
      </c>
      <c r="C63" s="2" t="s">
        <v>8</v>
      </c>
      <c r="D63" s="96">
        <f>PRODUCT(C64*1)</f>
        <v>0</v>
      </c>
      <c r="E63" s="143"/>
      <c r="J63" s="131"/>
      <c r="K63" s="70"/>
    </row>
    <row r="64" spans="1:11" ht="34.5" customHeight="1" thickBot="1">
      <c r="A64" s="99"/>
      <c r="B64" s="4" t="s">
        <v>17</v>
      </c>
      <c r="C64" s="7">
        <v>0</v>
      </c>
      <c r="D64" s="97"/>
      <c r="E64" s="144"/>
      <c r="J64" s="131"/>
      <c r="K64" s="70"/>
    </row>
    <row r="65" spans="1:11">
      <c r="A65" s="98" t="s">
        <v>100</v>
      </c>
      <c r="B65" s="3" t="s">
        <v>28</v>
      </c>
      <c r="C65" s="2" t="s">
        <v>8</v>
      </c>
      <c r="D65" s="96">
        <f>PRODUCT(C66*1.5)</f>
        <v>0</v>
      </c>
      <c r="E65" s="143"/>
      <c r="J65" s="131"/>
      <c r="K65" s="70"/>
    </row>
    <row r="66" spans="1:11" ht="34.5" customHeight="1" thickBot="1">
      <c r="A66" s="99"/>
      <c r="B66" s="4" t="s">
        <v>17</v>
      </c>
      <c r="C66" s="7">
        <v>0</v>
      </c>
      <c r="D66" s="97"/>
      <c r="E66" s="144"/>
      <c r="J66" s="131"/>
      <c r="K66" s="70"/>
    </row>
    <row r="67" spans="1:11">
      <c r="A67" s="98" t="s">
        <v>101</v>
      </c>
      <c r="B67" s="3" t="s">
        <v>102</v>
      </c>
      <c r="C67" s="2" t="s">
        <v>8</v>
      </c>
      <c r="D67" s="96">
        <f>PRODUCT(C68*0.75)</f>
        <v>0</v>
      </c>
      <c r="E67" s="143"/>
      <c r="J67" s="131"/>
      <c r="K67" s="70"/>
    </row>
    <row r="68" spans="1:11" ht="34.5" customHeight="1" thickBot="1">
      <c r="A68" s="99"/>
      <c r="B68" s="4" t="s">
        <v>17</v>
      </c>
      <c r="C68" s="7">
        <v>0</v>
      </c>
      <c r="D68" s="97"/>
      <c r="E68" s="144"/>
      <c r="J68" s="131"/>
      <c r="K68" s="70"/>
    </row>
    <row r="69" spans="1:11">
      <c r="A69" s="98" t="s">
        <v>103</v>
      </c>
      <c r="B69" s="3" t="s">
        <v>45</v>
      </c>
      <c r="C69" s="2" t="s">
        <v>8</v>
      </c>
      <c r="D69" s="96">
        <f>PRODUCT(C70*1)</f>
        <v>0</v>
      </c>
      <c r="E69" s="143"/>
      <c r="J69" s="131"/>
      <c r="K69" s="70"/>
    </row>
    <row r="70" spans="1:11" ht="34.5" customHeight="1" thickBot="1">
      <c r="A70" s="99"/>
      <c r="B70" s="4" t="s">
        <v>17</v>
      </c>
      <c r="C70" s="7">
        <v>0</v>
      </c>
      <c r="D70" s="97"/>
      <c r="E70" s="144"/>
      <c r="J70" s="131"/>
      <c r="K70" s="70"/>
    </row>
    <row r="71" spans="1:11">
      <c r="A71" s="98" t="s">
        <v>104</v>
      </c>
      <c r="B71" s="3" t="s">
        <v>12</v>
      </c>
      <c r="C71" s="2" t="s">
        <v>8</v>
      </c>
      <c r="D71" s="96">
        <f>PRODUCT(C72*0.5)</f>
        <v>0</v>
      </c>
      <c r="E71" s="143"/>
      <c r="J71" s="131"/>
      <c r="K71" s="70"/>
    </row>
    <row r="72" spans="1:11" ht="34.5" customHeight="1" thickBot="1">
      <c r="A72" s="99"/>
      <c r="B72" s="4" t="s">
        <v>17</v>
      </c>
      <c r="C72" s="7">
        <v>0</v>
      </c>
      <c r="D72" s="97"/>
      <c r="E72" s="144"/>
      <c r="J72" s="131"/>
      <c r="K72" s="70"/>
    </row>
    <row r="73" spans="1:11">
      <c r="A73" s="98" t="s">
        <v>105</v>
      </c>
      <c r="B73" s="3" t="s">
        <v>12</v>
      </c>
      <c r="C73" s="2" t="s">
        <v>8</v>
      </c>
      <c r="D73" s="96">
        <f>PRODUCT(C74*0.5)</f>
        <v>0</v>
      </c>
      <c r="E73" s="143"/>
      <c r="J73" s="131"/>
      <c r="K73" s="70"/>
    </row>
    <row r="74" spans="1:11" ht="34.5" customHeight="1" thickBot="1">
      <c r="A74" s="99"/>
      <c r="B74" s="4" t="s">
        <v>17</v>
      </c>
      <c r="C74" s="7">
        <v>0</v>
      </c>
      <c r="D74" s="97"/>
      <c r="E74" s="144"/>
      <c r="J74" s="131"/>
      <c r="K74" s="70"/>
    </row>
    <row r="75" spans="1:11" s="13" customFormat="1">
      <c r="A75" s="88" t="s">
        <v>106</v>
      </c>
      <c r="B75" s="16" t="s">
        <v>107</v>
      </c>
      <c r="C75" s="17" t="s">
        <v>8</v>
      </c>
      <c r="D75" s="102">
        <f>PRODUCT(C76*0.25)</f>
        <v>0</v>
      </c>
      <c r="E75" s="145"/>
      <c r="J75" s="133"/>
      <c r="K75" s="134"/>
    </row>
    <row r="76" spans="1:11" s="13" customFormat="1" ht="34.5" customHeight="1" thickBot="1">
      <c r="A76" s="89"/>
      <c r="B76" s="14" t="s">
        <v>17</v>
      </c>
      <c r="C76" s="18">
        <v>0</v>
      </c>
      <c r="D76" s="103"/>
      <c r="E76" s="146"/>
      <c r="J76" s="133"/>
      <c r="K76" s="134"/>
    </row>
    <row r="77" spans="1:11">
      <c r="A77" s="94" t="s">
        <v>143</v>
      </c>
      <c r="B77" s="3" t="s">
        <v>141</v>
      </c>
      <c r="C77" s="2" t="s">
        <v>14</v>
      </c>
      <c r="D77" s="96">
        <f>PRODUCT(C78*3)</f>
        <v>0</v>
      </c>
      <c r="E77" s="143"/>
      <c r="J77" s="131"/>
      <c r="K77" s="70"/>
    </row>
    <row r="78" spans="1:11" ht="22.5" customHeight="1" thickBot="1">
      <c r="A78" s="95"/>
      <c r="B78" s="4" t="s">
        <v>7</v>
      </c>
      <c r="C78" s="7">
        <v>0</v>
      </c>
      <c r="D78" s="97"/>
      <c r="E78" s="144"/>
      <c r="J78" s="131"/>
      <c r="K78" s="70"/>
    </row>
    <row r="79" spans="1:11" s="13" customFormat="1">
      <c r="A79" s="100" t="s">
        <v>144</v>
      </c>
      <c r="B79" s="16" t="s">
        <v>142</v>
      </c>
      <c r="C79" s="17" t="s">
        <v>14</v>
      </c>
      <c r="D79" s="102">
        <f>PRODUCT(C80*1.5)</f>
        <v>0</v>
      </c>
      <c r="E79" s="145"/>
      <c r="J79" s="133"/>
      <c r="K79" s="134"/>
    </row>
    <row r="80" spans="1:11" s="13" customFormat="1" ht="17.25" customHeight="1" thickBot="1">
      <c r="A80" s="101"/>
      <c r="B80" s="14" t="s">
        <v>7</v>
      </c>
      <c r="C80" s="18">
        <v>0</v>
      </c>
      <c r="D80" s="103"/>
      <c r="E80" s="146"/>
      <c r="J80" s="133"/>
      <c r="K80" s="134"/>
    </row>
    <row r="81" spans="1:11">
      <c r="A81" s="94" t="s">
        <v>108</v>
      </c>
      <c r="B81" s="3" t="s">
        <v>158</v>
      </c>
      <c r="C81" s="2" t="s">
        <v>15</v>
      </c>
      <c r="D81" s="96">
        <f>PRODUCT(C82*1)</f>
        <v>0</v>
      </c>
      <c r="E81" s="143"/>
      <c r="J81" s="131"/>
      <c r="K81" s="70"/>
    </row>
    <row r="82" spans="1:11" ht="17.25" customHeight="1" thickBot="1">
      <c r="A82" s="95"/>
      <c r="B82" s="4" t="s">
        <v>7</v>
      </c>
      <c r="C82" s="7">
        <v>0</v>
      </c>
      <c r="D82" s="97"/>
      <c r="E82" s="144"/>
      <c r="J82" s="131"/>
      <c r="K82" s="70"/>
    </row>
    <row r="83" spans="1:11" s="13" customFormat="1">
      <c r="A83" s="100" t="s">
        <v>109</v>
      </c>
      <c r="B83" s="16" t="s">
        <v>159</v>
      </c>
      <c r="C83" s="17" t="s">
        <v>15</v>
      </c>
      <c r="D83" s="102">
        <f>PRODUCT(C84*0.5)</f>
        <v>0</v>
      </c>
      <c r="E83" s="145"/>
      <c r="J83" s="133"/>
      <c r="K83" s="134"/>
    </row>
    <row r="84" spans="1:11" s="13" customFormat="1" ht="17.25" customHeight="1" thickBot="1">
      <c r="A84" s="101"/>
      <c r="B84" s="14" t="s">
        <v>7</v>
      </c>
      <c r="C84" s="18">
        <v>0</v>
      </c>
      <c r="D84" s="103"/>
      <c r="E84" s="146"/>
      <c r="J84" s="133"/>
      <c r="K84" s="134"/>
    </row>
    <row r="85" spans="1:11" s="13" customFormat="1">
      <c r="A85" s="100" t="s">
        <v>120</v>
      </c>
      <c r="B85" s="16" t="s">
        <v>156</v>
      </c>
      <c r="C85" s="17" t="s">
        <v>14</v>
      </c>
      <c r="D85" s="102">
        <f>PRODUCT(C86*2)</f>
        <v>0</v>
      </c>
      <c r="E85" s="145"/>
      <c r="J85" s="133"/>
      <c r="K85" s="134"/>
    </row>
    <row r="86" spans="1:11" s="13" customFormat="1" ht="15.75" thickBot="1">
      <c r="A86" s="101"/>
      <c r="B86" s="14" t="s">
        <v>7</v>
      </c>
      <c r="C86" s="18">
        <v>0</v>
      </c>
      <c r="D86" s="103"/>
      <c r="E86" s="146"/>
      <c r="J86" s="133"/>
      <c r="K86" s="134"/>
    </row>
    <row r="87" spans="1:11" s="13" customFormat="1">
      <c r="A87" s="100" t="s">
        <v>112</v>
      </c>
      <c r="B87" s="16" t="s">
        <v>29</v>
      </c>
      <c r="C87" s="17" t="s">
        <v>30</v>
      </c>
      <c r="D87" s="102">
        <f>C88</f>
        <v>0</v>
      </c>
      <c r="E87" s="145"/>
      <c r="J87" s="133"/>
      <c r="K87" s="134"/>
    </row>
    <row r="88" spans="1:11" s="13" customFormat="1" ht="24.75" customHeight="1" thickBot="1">
      <c r="A88" s="101"/>
      <c r="B88" s="14" t="s">
        <v>7</v>
      </c>
      <c r="C88" s="18">
        <v>0</v>
      </c>
      <c r="D88" s="103"/>
      <c r="E88" s="146"/>
      <c r="J88" s="133"/>
      <c r="K88" s="134"/>
    </row>
    <row r="89" spans="1:11" s="13" customFormat="1">
      <c r="A89" s="100" t="s">
        <v>110</v>
      </c>
      <c r="B89" s="16" t="s">
        <v>111</v>
      </c>
      <c r="C89" s="17" t="s">
        <v>30</v>
      </c>
      <c r="D89" s="102">
        <f>C90*0.5</f>
        <v>0</v>
      </c>
      <c r="E89" s="145"/>
      <c r="J89" s="133"/>
      <c r="K89" s="134"/>
    </row>
    <row r="90" spans="1:11" s="13" customFormat="1" ht="24.75" customHeight="1" thickBot="1">
      <c r="A90" s="101"/>
      <c r="B90" s="14" t="s">
        <v>7</v>
      </c>
      <c r="C90" s="18">
        <v>0</v>
      </c>
      <c r="D90" s="103"/>
      <c r="E90" s="146"/>
      <c r="J90" s="133"/>
      <c r="K90" s="134"/>
    </row>
    <row r="91" spans="1:11" s="13" customFormat="1">
      <c r="A91" s="100" t="s">
        <v>113</v>
      </c>
      <c r="B91" s="16" t="s">
        <v>114</v>
      </c>
      <c r="C91" s="17" t="s">
        <v>30</v>
      </c>
      <c r="D91" s="102">
        <f>PRODUCT(C92*0.1)</f>
        <v>0</v>
      </c>
      <c r="E91" s="145"/>
      <c r="J91" s="133"/>
      <c r="K91" s="134"/>
    </row>
    <row r="92" spans="1:11" s="13" customFormat="1" ht="24.75" customHeight="1" thickBot="1">
      <c r="A92" s="101"/>
      <c r="B92" s="14" t="s">
        <v>7</v>
      </c>
      <c r="C92" s="18">
        <v>0</v>
      </c>
      <c r="D92" s="103"/>
      <c r="E92" s="146"/>
      <c r="J92" s="133"/>
      <c r="K92" s="134"/>
    </row>
    <row r="93" spans="1:11" s="13" customFormat="1" ht="21" customHeight="1">
      <c r="A93" s="94" t="s">
        <v>116</v>
      </c>
      <c r="B93" s="3" t="s">
        <v>41</v>
      </c>
      <c r="C93" s="2" t="s">
        <v>4</v>
      </c>
      <c r="D93" s="96">
        <f>PRODUCT(C94*3)</f>
        <v>0</v>
      </c>
      <c r="E93" s="143"/>
      <c r="J93" s="133"/>
      <c r="K93" s="134"/>
    </row>
    <row r="94" spans="1:11" s="13" customFormat="1" ht="24.75" customHeight="1" thickBot="1">
      <c r="A94" s="95"/>
      <c r="B94" s="14" t="s">
        <v>17</v>
      </c>
      <c r="C94" s="7">
        <v>0</v>
      </c>
      <c r="D94" s="97"/>
      <c r="E94" s="144"/>
      <c r="J94" s="133"/>
      <c r="K94" s="134"/>
    </row>
    <row r="95" spans="1:11" s="13" customFormat="1" ht="21" customHeight="1">
      <c r="A95" s="94" t="s">
        <v>117</v>
      </c>
      <c r="B95" s="3" t="s">
        <v>42</v>
      </c>
      <c r="C95" s="2" t="s">
        <v>4</v>
      </c>
      <c r="D95" s="96">
        <f>PRODUCT(C96*1.5)</f>
        <v>0</v>
      </c>
      <c r="E95" s="143"/>
      <c r="J95" s="133"/>
      <c r="K95" s="134"/>
    </row>
    <row r="96" spans="1:11" s="13" customFormat="1" ht="24.75" customHeight="1" thickBot="1">
      <c r="A96" s="95"/>
      <c r="B96" s="14" t="s">
        <v>17</v>
      </c>
      <c r="C96" s="7">
        <v>0</v>
      </c>
      <c r="D96" s="97"/>
      <c r="E96" s="144"/>
      <c r="J96" s="133"/>
      <c r="K96" s="134"/>
    </row>
    <row r="97" spans="1:11" s="13" customFormat="1" ht="21" customHeight="1">
      <c r="A97" s="94" t="s">
        <v>145</v>
      </c>
      <c r="B97" s="3" t="s">
        <v>39</v>
      </c>
      <c r="C97" s="2" t="s">
        <v>4</v>
      </c>
      <c r="D97" s="96">
        <f>PRODUCT(C98*1)</f>
        <v>0</v>
      </c>
      <c r="E97" s="143"/>
      <c r="J97" s="133"/>
      <c r="K97" s="134"/>
    </row>
    <row r="98" spans="1:11" s="13" customFormat="1" ht="24.75" customHeight="1" thickBot="1">
      <c r="A98" s="95"/>
      <c r="B98" s="14" t="s">
        <v>17</v>
      </c>
      <c r="C98" s="7">
        <v>0</v>
      </c>
      <c r="D98" s="97"/>
      <c r="E98" s="144"/>
      <c r="J98" s="133"/>
      <c r="K98" s="134"/>
    </row>
    <row r="99" spans="1:11" s="13" customFormat="1" ht="21" customHeight="1">
      <c r="A99" s="94" t="s">
        <v>146</v>
      </c>
      <c r="B99" s="3" t="s">
        <v>59</v>
      </c>
      <c r="C99" s="2" t="s">
        <v>4</v>
      </c>
      <c r="D99" s="96">
        <f>PRODUCT(C100*0.5)</f>
        <v>0</v>
      </c>
      <c r="E99" s="143"/>
      <c r="J99" s="133"/>
      <c r="K99" s="134"/>
    </row>
    <row r="100" spans="1:11" s="13" customFormat="1" ht="24.75" customHeight="1" thickBot="1">
      <c r="A100" s="95"/>
      <c r="B100" s="14" t="s">
        <v>17</v>
      </c>
      <c r="C100" s="18">
        <v>0</v>
      </c>
      <c r="D100" s="97"/>
      <c r="E100" s="144"/>
      <c r="J100" s="133"/>
      <c r="K100" s="134"/>
    </row>
    <row r="101" spans="1:11" s="13" customFormat="1" ht="21" customHeight="1">
      <c r="A101" s="94" t="s">
        <v>118</v>
      </c>
      <c r="B101" s="3" t="s">
        <v>60</v>
      </c>
      <c r="C101" s="2" t="s">
        <v>16</v>
      </c>
      <c r="D101" s="96">
        <f>PRODUCT(C102*1)</f>
        <v>0</v>
      </c>
      <c r="E101" s="143"/>
      <c r="J101" s="133"/>
      <c r="K101" s="134"/>
    </row>
    <row r="102" spans="1:11" s="13" customFormat="1" ht="24.75" customHeight="1" thickBot="1">
      <c r="A102" s="95"/>
      <c r="B102" s="14" t="s">
        <v>17</v>
      </c>
      <c r="C102" s="18">
        <v>0</v>
      </c>
      <c r="D102" s="97"/>
      <c r="E102" s="144"/>
      <c r="J102" s="133"/>
      <c r="K102" s="134"/>
    </row>
    <row r="103" spans="1:11" s="13" customFormat="1" ht="15.75" customHeight="1">
      <c r="A103" s="100" t="s">
        <v>115</v>
      </c>
      <c r="B103" s="16" t="s">
        <v>147</v>
      </c>
      <c r="C103" s="17" t="s">
        <v>13</v>
      </c>
      <c r="D103" s="102">
        <f>PRODUCT(C104*3)</f>
        <v>0</v>
      </c>
      <c r="E103" s="145"/>
      <c r="J103" s="133"/>
      <c r="K103" s="134"/>
    </row>
    <row r="104" spans="1:11" s="13" customFormat="1" ht="26.25" customHeight="1" thickBot="1">
      <c r="A104" s="101"/>
      <c r="B104" s="14" t="s">
        <v>7</v>
      </c>
      <c r="C104" s="18">
        <v>0</v>
      </c>
      <c r="D104" s="103"/>
      <c r="E104" s="51"/>
      <c r="J104" s="141"/>
      <c r="K104" s="142"/>
    </row>
    <row r="105" spans="1:11" ht="15.75" thickBot="1">
      <c r="A105" s="84" t="s">
        <v>49</v>
      </c>
      <c r="B105" s="85"/>
      <c r="C105" s="85"/>
      <c r="D105" s="47">
        <f>SUM(D45:D104)</f>
        <v>0</v>
      </c>
      <c r="E105" s="40"/>
      <c r="I105" s="27" t="s">
        <v>54</v>
      </c>
      <c r="J105" s="128">
        <f>SUM(J45:J104)</f>
        <v>0</v>
      </c>
      <c r="K105" s="129"/>
    </row>
    <row r="106" spans="1:11" ht="15.75" thickBot="1">
      <c r="A106" s="108"/>
      <c r="B106" s="109"/>
      <c r="C106" s="109"/>
      <c r="D106" s="110"/>
      <c r="E106" s="30"/>
    </row>
    <row r="107" spans="1:11" ht="23.25" customHeight="1" thickBot="1">
      <c r="A107" s="111" t="s">
        <v>119</v>
      </c>
      <c r="B107" s="112"/>
      <c r="C107" s="112"/>
      <c r="D107" s="112"/>
      <c r="E107" s="113"/>
      <c r="J107" s="135" t="s">
        <v>56</v>
      </c>
      <c r="K107" s="136"/>
    </row>
    <row r="108" spans="1:11" ht="30.75" thickBot="1">
      <c r="A108" s="5" t="s">
        <v>0</v>
      </c>
      <c r="B108" s="6" t="s">
        <v>1</v>
      </c>
      <c r="C108" s="6" t="s">
        <v>2</v>
      </c>
      <c r="D108" s="44" t="s">
        <v>3</v>
      </c>
      <c r="E108" s="36" t="s">
        <v>61</v>
      </c>
      <c r="J108" s="25" t="s">
        <v>3</v>
      </c>
      <c r="K108" s="26" t="s">
        <v>52</v>
      </c>
    </row>
    <row r="109" spans="1:11">
      <c r="A109" s="98" t="s">
        <v>121</v>
      </c>
      <c r="B109" s="3" t="s">
        <v>128</v>
      </c>
      <c r="C109" s="2" t="s">
        <v>31</v>
      </c>
      <c r="D109" s="117">
        <f>IF(C110=TRUE,10,0)</f>
        <v>0</v>
      </c>
      <c r="E109" s="119"/>
      <c r="J109" s="130"/>
      <c r="K109" s="132"/>
    </row>
    <row r="110" spans="1:11" ht="19.5" customHeight="1" thickBot="1">
      <c r="A110" s="99"/>
      <c r="B110" s="4" t="s">
        <v>17</v>
      </c>
      <c r="C110" s="7" t="b">
        <v>0</v>
      </c>
      <c r="D110" s="118"/>
      <c r="E110" s="120"/>
      <c r="J110" s="131"/>
      <c r="K110" s="70"/>
    </row>
    <row r="111" spans="1:11">
      <c r="A111" s="98" t="s">
        <v>122</v>
      </c>
      <c r="B111" s="3" t="s">
        <v>129</v>
      </c>
      <c r="C111" s="2" t="s">
        <v>31</v>
      </c>
      <c r="D111" s="117">
        <f>IF(C112=TRUE,8,0)</f>
        <v>0</v>
      </c>
      <c r="E111" s="119"/>
      <c r="J111" s="139"/>
      <c r="K111" s="140"/>
    </row>
    <row r="112" spans="1:11" ht="19.5" customHeight="1" thickBot="1">
      <c r="A112" s="99"/>
      <c r="B112" s="4" t="s">
        <v>17</v>
      </c>
      <c r="C112" s="7" t="b">
        <v>0</v>
      </c>
      <c r="D112" s="118"/>
      <c r="E112" s="120"/>
      <c r="J112" s="130"/>
      <c r="K112" s="132"/>
    </row>
    <row r="113" spans="1:11" ht="30.75" customHeight="1">
      <c r="A113" s="94" t="s">
        <v>123</v>
      </c>
      <c r="B113" s="3" t="s">
        <v>40</v>
      </c>
      <c r="C113" s="2" t="s">
        <v>31</v>
      </c>
      <c r="D113" s="117">
        <f>IF(C114=TRUE,6,0)</f>
        <v>0</v>
      </c>
      <c r="E113" s="119"/>
      <c r="J113" s="80"/>
      <c r="K113" s="82"/>
    </row>
    <row r="114" spans="1:11" ht="30.75" customHeight="1" thickBot="1">
      <c r="A114" s="95"/>
      <c r="B114" s="4" t="s">
        <v>17</v>
      </c>
      <c r="C114" s="7" t="b">
        <v>0</v>
      </c>
      <c r="D114" s="118"/>
      <c r="E114" s="120"/>
      <c r="J114" s="130"/>
      <c r="K114" s="132"/>
    </row>
    <row r="115" spans="1:11" ht="15" customHeight="1">
      <c r="A115" s="94" t="s">
        <v>124</v>
      </c>
      <c r="B115" s="16" t="s">
        <v>130</v>
      </c>
      <c r="C115" s="17" t="s">
        <v>35</v>
      </c>
      <c r="D115" s="121">
        <f>C116*2</f>
        <v>0</v>
      </c>
      <c r="E115" s="147"/>
      <c r="J115" s="80"/>
      <c r="K115" s="82"/>
    </row>
    <row r="116" spans="1:11" ht="28.5" customHeight="1" thickBot="1">
      <c r="A116" s="95"/>
      <c r="B116" s="4" t="s">
        <v>17</v>
      </c>
      <c r="C116" s="18">
        <v>0</v>
      </c>
      <c r="D116" s="97"/>
      <c r="E116" s="148"/>
      <c r="J116" s="130"/>
      <c r="K116" s="132"/>
    </row>
    <row r="117" spans="1:11" ht="15" customHeight="1">
      <c r="A117" s="94" t="s">
        <v>131</v>
      </c>
      <c r="B117" s="3" t="s">
        <v>33</v>
      </c>
      <c r="C117" s="2" t="s">
        <v>31</v>
      </c>
      <c r="D117" s="117">
        <f>IF(C118=TRUE,3,0)</f>
        <v>0</v>
      </c>
      <c r="E117" s="119"/>
      <c r="J117" s="80"/>
      <c r="K117" s="82"/>
    </row>
    <row r="118" spans="1:11" ht="49.5" customHeight="1" thickBot="1">
      <c r="A118" s="95"/>
      <c r="B118" s="4" t="s">
        <v>17</v>
      </c>
      <c r="C118" s="7" t="b">
        <v>0</v>
      </c>
      <c r="D118" s="118"/>
      <c r="E118" s="120"/>
      <c r="J118" s="130"/>
      <c r="K118" s="132"/>
    </row>
    <row r="119" spans="1:11" s="13" customFormat="1">
      <c r="A119" s="100" t="s">
        <v>132</v>
      </c>
      <c r="B119" s="16" t="s">
        <v>32</v>
      </c>
      <c r="C119" s="2" t="s">
        <v>31</v>
      </c>
      <c r="D119" s="122">
        <f>IF(C120=TRUE,2,0)</f>
        <v>0</v>
      </c>
      <c r="E119" s="149"/>
      <c r="J119" s="58"/>
      <c r="K119" s="59"/>
    </row>
    <row r="120" spans="1:11" s="13" customFormat="1" ht="21" customHeight="1" thickBot="1">
      <c r="A120" s="101"/>
      <c r="B120" s="14" t="s">
        <v>17</v>
      </c>
      <c r="C120" s="7" t="b">
        <v>0</v>
      </c>
      <c r="D120" s="123"/>
      <c r="E120" s="150"/>
      <c r="J120" s="55"/>
      <c r="K120" s="57"/>
    </row>
    <row r="121" spans="1:11" s="13" customFormat="1">
      <c r="A121" s="100" t="s">
        <v>133</v>
      </c>
      <c r="B121" s="16" t="s">
        <v>34</v>
      </c>
      <c r="C121" s="17" t="s">
        <v>35</v>
      </c>
      <c r="D121" s="116">
        <f>C122</f>
        <v>0</v>
      </c>
      <c r="E121" s="151"/>
      <c r="J121" s="58"/>
      <c r="K121" s="59"/>
    </row>
    <row r="122" spans="1:11" s="13" customFormat="1" ht="21" customHeight="1" thickBot="1">
      <c r="A122" s="101"/>
      <c r="B122" s="14" t="s">
        <v>17</v>
      </c>
      <c r="C122" s="18">
        <v>0</v>
      </c>
      <c r="D122" s="123"/>
      <c r="E122" s="152"/>
      <c r="J122" s="55"/>
      <c r="K122" s="57"/>
    </row>
    <row r="123" spans="1:11" ht="15.75" thickBot="1">
      <c r="A123" s="84" t="s">
        <v>36</v>
      </c>
      <c r="B123" s="85"/>
      <c r="C123" s="85"/>
      <c r="D123" s="47">
        <f>SUM(D109:D122)</f>
        <v>0</v>
      </c>
      <c r="E123" s="40"/>
      <c r="I123" s="27" t="s">
        <v>54</v>
      </c>
      <c r="J123" s="137">
        <f>SUM(J109:J122)</f>
        <v>0</v>
      </c>
      <c r="K123" s="138"/>
    </row>
    <row r="124" spans="1:11" ht="15.75" thickBot="1">
      <c r="A124" s="9"/>
      <c r="B124" s="10"/>
      <c r="C124" s="10"/>
      <c r="D124" s="48"/>
      <c r="E124" s="32"/>
    </row>
    <row r="125" spans="1:11" ht="20.25" customHeight="1" thickBot="1">
      <c r="A125" s="124" t="s">
        <v>50</v>
      </c>
      <c r="B125" s="125"/>
      <c r="C125" s="125"/>
      <c r="D125" s="125"/>
      <c r="E125" s="125"/>
      <c r="J125" s="135" t="s">
        <v>57</v>
      </c>
      <c r="K125" s="136"/>
    </row>
    <row r="126" spans="1:11" ht="30.75" thickBot="1">
      <c r="A126" s="5" t="s">
        <v>0</v>
      </c>
      <c r="B126" s="6" t="s">
        <v>1</v>
      </c>
      <c r="C126" s="6" t="s">
        <v>2</v>
      </c>
      <c r="D126" s="44" t="s">
        <v>3</v>
      </c>
      <c r="E126" s="41" t="s">
        <v>61</v>
      </c>
      <c r="J126" s="25" t="s">
        <v>3</v>
      </c>
      <c r="K126" s="26" t="s">
        <v>52</v>
      </c>
    </row>
    <row r="127" spans="1:11">
      <c r="A127" s="94" t="s">
        <v>125</v>
      </c>
      <c r="B127" s="3" t="s">
        <v>32</v>
      </c>
      <c r="C127" s="2" t="s">
        <v>31</v>
      </c>
      <c r="D127" s="126">
        <f>IF(C128=TRUE,2,0)</f>
        <v>0</v>
      </c>
      <c r="E127" s="119"/>
      <c r="J127" s="139"/>
      <c r="K127" s="140"/>
    </row>
    <row r="128" spans="1:11" ht="32.25" customHeight="1" thickBot="1">
      <c r="A128" s="95"/>
      <c r="B128" s="14" t="s">
        <v>17</v>
      </c>
      <c r="C128" s="7" t="b">
        <v>0</v>
      </c>
      <c r="D128" s="127"/>
      <c r="E128" s="120"/>
      <c r="J128" s="130"/>
      <c r="K128" s="132"/>
    </row>
    <row r="129" spans="1:11">
      <c r="A129" s="94" t="s">
        <v>160</v>
      </c>
      <c r="B129" s="3" t="s">
        <v>148</v>
      </c>
      <c r="C129" s="2" t="s">
        <v>149</v>
      </c>
      <c r="D129" s="126">
        <f>PRODUCT(C130*1)</f>
        <v>0</v>
      </c>
      <c r="E129" s="119"/>
      <c r="J129" s="80"/>
      <c r="K129" s="82"/>
    </row>
    <row r="130" spans="1:11" ht="33.75" customHeight="1" thickBot="1">
      <c r="A130" s="95"/>
      <c r="B130" s="14" t="s">
        <v>17</v>
      </c>
      <c r="C130" s="7">
        <v>0</v>
      </c>
      <c r="D130" s="127"/>
      <c r="E130" s="120"/>
      <c r="J130" s="130"/>
      <c r="K130" s="132"/>
    </row>
    <row r="131" spans="1:11">
      <c r="A131" s="94" t="s">
        <v>161</v>
      </c>
      <c r="B131" s="3" t="s">
        <v>153</v>
      </c>
      <c r="C131" s="2" t="s">
        <v>154</v>
      </c>
      <c r="D131" s="126">
        <f>PRODUCT(C132*1)</f>
        <v>0</v>
      </c>
      <c r="E131" s="119"/>
      <c r="J131" s="80"/>
      <c r="K131" s="82"/>
    </row>
    <row r="132" spans="1:11" ht="33.75" customHeight="1" thickBot="1">
      <c r="A132" s="95"/>
      <c r="B132" s="14" t="s">
        <v>17</v>
      </c>
      <c r="C132" s="7">
        <v>0</v>
      </c>
      <c r="D132" s="127"/>
      <c r="E132" s="120"/>
      <c r="J132" s="130"/>
      <c r="K132" s="132"/>
    </row>
    <row r="133" spans="1:11">
      <c r="A133" s="94" t="s">
        <v>162</v>
      </c>
      <c r="B133" s="3" t="s">
        <v>152</v>
      </c>
      <c r="C133" s="2" t="s">
        <v>150</v>
      </c>
      <c r="D133" s="126">
        <f>PRODUCT(C134*0.5)</f>
        <v>0</v>
      </c>
      <c r="E133" s="119"/>
      <c r="J133" s="80"/>
      <c r="K133" s="82"/>
    </row>
    <row r="134" spans="1:11" ht="33.75" customHeight="1" thickBot="1">
      <c r="A134" s="95"/>
      <c r="B134" s="14" t="s">
        <v>17</v>
      </c>
      <c r="C134" s="7">
        <v>0</v>
      </c>
      <c r="D134" s="127"/>
      <c r="E134" s="120"/>
      <c r="J134" s="130"/>
      <c r="K134" s="132"/>
    </row>
    <row r="135" spans="1:11">
      <c r="A135" s="94" t="s">
        <v>163</v>
      </c>
      <c r="B135" s="3" t="s">
        <v>151</v>
      </c>
      <c r="C135" s="2" t="s">
        <v>16</v>
      </c>
      <c r="D135" s="126">
        <f>PRODUCT(C136*0.25)</f>
        <v>0</v>
      </c>
      <c r="E135" s="119"/>
      <c r="J135" s="80"/>
      <c r="K135" s="82"/>
    </row>
    <row r="136" spans="1:11" ht="33.75" customHeight="1" thickBot="1">
      <c r="A136" s="95"/>
      <c r="B136" s="14" t="s">
        <v>17</v>
      </c>
      <c r="C136" s="7">
        <v>0</v>
      </c>
      <c r="D136" s="127"/>
      <c r="E136" s="120"/>
      <c r="J136" s="130"/>
      <c r="K136" s="132"/>
    </row>
    <row r="137" spans="1:11">
      <c r="A137" s="94" t="s">
        <v>126</v>
      </c>
      <c r="B137" s="3" t="s">
        <v>46</v>
      </c>
      <c r="C137" s="2" t="s">
        <v>5</v>
      </c>
      <c r="D137" s="126">
        <f>PRODUCT(C138*1)</f>
        <v>0</v>
      </c>
      <c r="E137" s="119"/>
      <c r="J137" s="80"/>
      <c r="K137" s="82"/>
    </row>
    <row r="138" spans="1:11" ht="33.75" customHeight="1" thickBot="1">
      <c r="A138" s="95"/>
      <c r="B138" s="14" t="s">
        <v>17</v>
      </c>
      <c r="C138" s="7">
        <v>0</v>
      </c>
      <c r="D138" s="127"/>
      <c r="E138" s="120"/>
      <c r="J138" s="130"/>
      <c r="K138" s="132"/>
    </row>
    <row r="139" spans="1:11">
      <c r="A139" s="94" t="s">
        <v>127</v>
      </c>
      <c r="B139" s="3" t="s">
        <v>134</v>
      </c>
      <c r="C139" s="2" t="s">
        <v>37</v>
      </c>
      <c r="D139" s="126">
        <f>PRODUCT(C140*0.5)</f>
        <v>0</v>
      </c>
      <c r="E139" s="119"/>
      <c r="J139" s="80"/>
      <c r="K139" s="82"/>
    </row>
    <row r="140" spans="1:11" ht="15.75" customHeight="1" thickBot="1">
      <c r="A140" s="95"/>
      <c r="B140" s="4" t="s">
        <v>17</v>
      </c>
      <c r="C140" s="7">
        <v>0</v>
      </c>
      <c r="D140" s="127"/>
      <c r="E140" s="120"/>
      <c r="J140" s="130"/>
      <c r="K140" s="132"/>
    </row>
    <row r="141" spans="1:11" ht="15.75" thickBot="1">
      <c r="A141" s="84" t="s">
        <v>38</v>
      </c>
      <c r="B141" s="85"/>
      <c r="C141" s="85"/>
      <c r="D141" s="47">
        <f>SUM(D127:D140)</f>
        <v>0</v>
      </c>
      <c r="E141" s="31"/>
      <c r="I141" s="27" t="s">
        <v>54</v>
      </c>
      <c r="J141" s="137">
        <f>SUM(J127:J140)</f>
        <v>0</v>
      </c>
      <c r="K141" s="138"/>
    </row>
  </sheetData>
  <sheetProtection password="EC22" sheet="1" objects="1" scenarios="1"/>
  <mergeCells count="321">
    <mergeCell ref="K131:K132"/>
    <mergeCell ref="E139:E140"/>
    <mergeCell ref="E113:E114"/>
    <mergeCell ref="E115:E116"/>
    <mergeCell ref="E117:E118"/>
    <mergeCell ref="E119:E120"/>
    <mergeCell ref="E121:E122"/>
    <mergeCell ref="K129:K130"/>
    <mergeCell ref="J133:J134"/>
    <mergeCell ref="K133:K134"/>
    <mergeCell ref="J135:J136"/>
    <mergeCell ref="K135:K136"/>
    <mergeCell ref="A127:A128"/>
    <mergeCell ref="D127:D128"/>
    <mergeCell ref="A113:A114"/>
    <mergeCell ref="D113:D114"/>
    <mergeCell ref="A121:A122"/>
    <mergeCell ref="D121:D122"/>
    <mergeCell ref="D131:D132"/>
    <mergeCell ref="E131:E132"/>
    <mergeCell ref="J131:J132"/>
    <mergeCell ref="A139:A140"/>
    <mergeCell ref="D139:D140"/>
    <mergeCell ref="A129:A130"/>
    <mergeCell ref="D129:D130"/>
    <mergeCell ref="E129:E130"/>
    <mergeCell ref="A133:A134"/>
    <mergeCell ref="D133:D134"/>
    <mergeCell ref="E133:E134"/>
    <mergeCell ref="A135:A136"/>
    <mergeCell ref="D135:D136"/>
    <mergeCell ref="E135:E136"/>
    <mergeCell ref="A131:A132"/>
    <mergeCell ref="E85:E86"/>
    <mergeCell ref="E87:E88"/>
    <mergeCell ref="E89:E90"/>
    <mergeCell ref="E91:E92"/>
    <mergeCell ref="E93:E94"/>
    <mergeCell ref="E95:E96"/>
    <mergeCell ref="E97:E98"/>
    <mergeCell ref="E99:E100"/>
    <mergeCell ref="E103:E104"/>
    <mergeCell ref="E101:E102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J75:J76"/>
    <mergeCell ref="K75:K76"/>
    <mergeCell ref="J79:J80"/>
    <mergeCell ref="K79:K80"/>
    <mergeCell ref="A81:A82"/>
    <mergeCell ref="D81:D82"/>
    <mergeCell ref="J81:J82"/>
    <mergeCell ref="K81:K82"/>
    <mergeCell ref="A83:A84"/>
    <mergeCell ref="D83:D84"/>
    <mergeCell ref="J83:J84"/>
    <mergeCell ref="K83:K84"/>
    <mergeCell ref="E75:E76"/>
    <mergeCell ref="E77:E78"/>
    <mergeCell ref="E79:E80"/>
    <mergeCell ref="E81:E82"/>
    <mergeCell ref="E83:E84"/>
    <mergeCell ref="J77:J78"/>
    <mergeCell ref="K77:K78"/>
    <mergeCell ref="J69:J70"/>
    <mergeCell ref="K69:K70"/>
    <mergeCell ref="A71:A72"/>
    <mergeCell ref="D71:D72"/>
    <mergeCell ref="J71:J72"/>
    <mergeCell ref="K71:K72"/>
    <mergeCell ref="A73:A74"/>
    <mergeCell ref="D73:D74"/>
    <mergeCell ref="J73:J74"/>
    <mergeCell ref="K73:K74"/>
    <mergeCell ref="E69:E70"/>
    <mergeCell ref="E71:E72"/>
    <mergeCell ref="E73:E74"/>
    <mergeCell ref="J63:J64"/>
    <mergeCell ref="A65:A66"/>
    <mergeCell ref="D65:D66"/>
    <mergeCell ref="J65:J66"/>
    <mergeCell ref="K65:K66"/>
    <mergeCell ref="A67:A68"/>
    <mergeCell ref="D67:D68"/>
    <mergeCell ref="J67:J68"/>
    <mergeCell ref="K67:K68"/>
    <mergeCell ref="E63:E64"/>
    <mergeCell ref="E65:E66"/>
    <mergeCell ref="E67:E68"/>
    <mergeCell ref="K63:K64"/>
    <mergeCell ref="J55:J56"/>
    <mergeCell ref="K55:K56"/>
    <mergeCell ref="J57:J58"/>
    <mergeCell ref="K57:K58"/>
    <mergeCell ref="J59:J60"/>
    <mergeCell ref="K59:K60"/>
    <mergeCell ref="J61:J62"/>
    <mergeCell ref="A47:A48"/>
    <mergeCell ref="D47:D48"/>
    <mergeCell ref="J47:J48"/>
    <mergeCell ref="K47:K48"/>
    <mergeCell ref="J49:J50"/>
    <mergeCell ref="K49:K50"/>
    <mergeCell ref="J51:J52"/>
    <mergeCell ref="K51:K52"/>
    <mergeCell ref="J53:J54"/>
    <mergeCell ref="K53:K54"/>
    <mergeCell ref="A57:A58"/>
    <mergeCell ref="D57:D58"/>
    <mergeCell ref="A59:A60"/>
    <mergeCell ref="D59:D60"/>
    <mergeCell ref="A61:A62"/>
    <mergeCell ref="D61:D62"/>
    <mergeCell ref="K61:K62"/>
    <mergeCell ref="J111:J112"/>
    <mergeCell ref="K111:K112"/>
    <mergeCell ref="J113:J114"/>
    <mergeCell ref="K113:K114"/>
    <mergeCell ref="J115:J116"/>
    <mergeCell ref="K115:K116"/>
    <mergeCell ref="K91:K92"/>
    <mergeCell ref="J93:J94"/>
    <mergeCell ref="K93:K94"/>
    <mergeCell ref="J95:J96"/>
    <mergeCell ref="K95:K96"/>
    <mergeCell ref="J97:J98"/>
    <mergeCell ref="K97:K98"/>
    <mergeCell ref="J99:J100"/>
    <mergeCell ref="K99:K100"/>
    <mergeCell ref="J109:J110"/>
    <mergeCell ref="K109:K110"/>
    <mergeCell ref="J101:J102"/>
    <mergeCell ref="K101:K102"/>
    <mergeCell ref="J103:J104"/>
    <mergeCell ref="K103:K104"/>
    <mergeCell ref="J105:K105"/>
    <mergeCell ref="J85:J86"/>
    <mergeCell ref="K85:K86"/>
    <mergeCell ref="J87:J88"/>
    <mergeCell ref="K87:K88"/>
    <mergeCell ref="J91:J92"/>
    <mergeCell ref="J107:K107"/>
    <mergeCell ref="J89:J90"/>
    <mergeCell ref="K89:K90"/>
    <mergeCell ref="J141:K141"/>
    <mergeCell ref="J127:J128"/>
    <mergeCell ref="K127:K128"/>
    <mergeCell ref="J139:J140"/>
    <mergeCell ref="K139:K140"/>
    <mergeCell ref="J117:J118"/>
    <mergeCell ref="K117:K118"/>
    <mergeCell ref="J119:J120"/>
    <mergeCell ref="K119:K120"/>
    <mergeCell ref="J121:J122"/>
    <mergeCell ref="K121:K122"/>
    <mergeCell ref="J137:J138"/>
    <mergeCell ref="K137:K138"/>
    <mergeCell ref="J125:K125"/>
    <mergeCell ref="J123:K123"/>
    <mergeCell ref="J129:J130"/>
    <mergeCell ref="J43:K43"/>
    <mergeCell ref="J12:K12"/>
    <mergeCell ref="J45:J46"/>
    <mergeCell ref="K45:K46"/>
    <mergeCell ref="J35:J36"/>
    <mergeCell ref="K35:K36"/>
    <mergeCell ref="J37:J38"/>
    <mergeCell ref="K37:K38"/>
    <mergeCell ref="J39:J40"/>
    <mergeCell ref="K39:K40"/>
    <mergeCell ref="J41:K41"/>
    <mergeCell ref="J31:J32"/>
    <mergeCell ref="J33:J34"/>
    <mergeCell ref="K33:K34"/>
    <mergeCell ref="J25:J26"/>
    <mergeCell ref="K25:K26"/>
    <mergeCell ref="J27:J28"/>
    <mergeCell ref="K27:K28"/>
    <mergeCell ref="J29:J30"/>
    <mergeCell ref="K29:K30"/>
    <mergeCell ref="K31:K32"/>
    <mergeCell ref="K19:K20"/>
    <mergeCell ref="J21:J22"/>
    <mergeCell ref="K21:K22"/>
    <mergeCell ref="A109:A110"/>
    <mergeCell ref="D109:D110"/>
    <mergeCell ref="E109:E110"/>
    <mergeCell ref="E111:E112"/>
    <mergeCell ref="A141:C141"/>
    <mergeCell ref="A103:A104"/>
    <mergeCell ref="D103:D104"/>
    <mergeCell ref="A105:C105"/>
    <mergeCell ref="A106:D106"/>
    <mergeCell ref="A115:A116"/>
    <mergeCell ref="D115:D116"/>
    <mergeCell ref="A117:A118"/>
    <mergeCell ref="D117:D118"/>
    <mergeCell ref="A119:A120"/>
    <mergeCell ref="D119:D120"/>
    <mergeCell ref="A111:A112"/>
    <mergeCell ref="D111:D112"/>
    <mergeCell ref="A123:C123"/>
    <mergeCell ref="A107:E107"/>
    <mergeCell ref="A125:E125"/>
    <mergeCell ref="E127:E128"/>
    <mergeCell ref="E137:E138"/>
    <mergeCell ref="A137:A138"/>
    <mergeCell ref="D137:D138"/>
    <mergeCell ref="E35:E36"/>
    <mergeCell ref="A89:A90"/>
    <mergeCell ref="A29:A30"/>
    <mergeCell ref="A25:A26"/>
    <mergeCell ref="D25:D26"/>
    <mergeCell ref="A27:A28"/>
    <mergeCell ref="A15:A16"/>
    <mergeCell ref="D15:D16"/>
    <mergeCell ref="D21:D22"/>
    <mergeCell ref="A23:A24"/>
    <mergeCell ref="D23:D24"/>
    <mergeCell ref="A17:A18"/>
    <mergeCell ref="D17:D18"/>
    <mergeCell ref="A87:A88"/>
    <mergeCell ref="D87:D88"/>
    <mergeCell ref="D33:D34"/>
    <mergeCell ref="A35:A36"/>
    <mergeCell ref="D35:D36"/>
    <mergeCell ref="A77:A78"/>
    <mergeCell ref="D77:D78"/>
    <mergeCell ref="A85:A86"/>
    <mergeCell ref="D85:D86"/>
    <mergeCell ref="A79:A80"/>
    <mergeCell ref="D79:D80"/>
    <mergeCell ref="D29:D30"/>
    <mergeCell ref="A49:A50"/>
    <mergeCell ref="D49:D50"/>
    <mergeCell ref="A51:A52"/>
    <mergeCell ref="D51:D52"/>
    <mergeCell ref="A37:A38"/>
    <mergeCell ref="D27:D28"/>
    <mergeCell ref="A19:A20"/>
    <mergeCell ref="D19:D20"/>
    <mergeCell ref="A21:A22"/>
    <mergeCell ref="A39:A40"/>
    <mergeCell ref="D39:D40"/>
    <mergeCell ref="A41:C41"/>
    <mergeCell ref="A45:A46"/>
    <mergeCell ref="D45:D46"/>
    <mergeCell ref="A42:D42"/>
    <mergeCell ref="D37:D38"/>
    <mergeCell ref="A31:A32"/>
    <mergeCell ref="D31:D32"/>
    <mergeCell ref="A33:A34"/>
    <mergeCell ref="A43:E43"/>
    <mergeCell ref="E33:E34"/>
    <mergeCell ref="E37:E38"/>
    <mergeCell ref="E39:E40"/>
    <mergeCell ref="A93:A94"/>
    <mergeCell ref="D93:D94"/>
    <mergeCell ref="A101:A102"/>
    <mergeCell ref="D101:D102"/>
    <mergeCell ref="A53:A54"/>
    <mergeCell ref="D53:D54"/>
    <mergeCell ref="A55:A56"/>
    <mergeCell ref="D55:D56"/>
    <mergeCell ref="A91:A92"/>
    <mergeCell ref="D91:D92"/>
    <mergeCell ref="D89:D90"/>
    <mergeCell ref="A95:A96"/>
    <mergeCell ref="D95:D96"/>
    <mergeCell ref="A97:A98"/>
    <mergeCell ref="D97:D98"/>
    <mergeCell ref="A99:A100"/>
    <mergeCell ref="D99:D100"/>
    <mergeCell ref="A63:A64"/>
    <mergeCell ref="D63:D64"/>
    <mergeCell ref="A69:A70"/>
    <mergeCell ref="D69:D70"/>
    <mergeCell ref="A75:A76"/>
    <mergeCell ref="D75:D76"/>
    <mergeCell ref="A1:E2"/>
    <mergeCell ref="B3:E3"/>
    <mergeCell ref="B4:E4"/>
    <mergeCell ref="B5:E5"/>
    <mergeCell ref="A6:E6"/>
    <mergeCell ref="A13:E13"/>
    <mergeCell ref="E15:E16"/>
    <mergeCell ref="E17:E18"/>
    <mergeCell ref="J1:K2"/>
    <mergeCell ref="J5:J6"/>
    <mergeCell ref="K5:K6"/>
    <mergeCell ref="A7:E7"/>
    <mergeCell ref="J7:K7"/>
    <mergeCell ref="A11:C11"/>
    <mergeCell ref="J11:K11"/>
    <mergeCell ref="A9:A10"/>
    <mergeCell ref="D9:D10"/>
    <mergeCell ref="E9:E10"/>
    <mergeCell ref="J9:J10"/>
    <mergeCell ref="K9:K10"/>
    <mergeCell ref="E25:E26"/>
    <mergeCell ref="E31:E32"/>
    <mergeCell ref="J13:K13"/>
    <mergeCell ref="J15:J16"/>
    <mergeCell ref="K15:K16"/>
    <mergeCell ref="J17:J18"/>
    <mergeCell ref="K17:K18"/>
    <mergeCell ref="J19:J20"/>
    <mergeCell ref="J23:J24"/>
    <mergeCell ref="K23:K24"/>
    <mergeCell ref="E21:E22"/>
    <mergeCell ref="E23:E24"/>
    <mergeCell ref="E27:E28"/>
    <mergeCell ref="E29:E30"/>
    <mergeCell ref="E19:E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PROGRAD</dc:creator>
  <cp:lastModifiedBy>83689036453</cp:lastModifiedBy>
  <cp:lastPrinted>2022-06-09T14:19:02Z</cp:lastPrinted>
  <dcterms:created xsi:type="dcterms:W3CDTF">2015-06-05T18:19:34Z</dcterms:created>
  <dcterms:modified xsi:type="dcterms:W3CDTF">2022-06-09T15:21:51Z</dcterms:modified>
</cp:coreProperties>
</file>