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Plan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1"/>
  <c r="D50"/>
  <c r="D174"/>
  <c r="D176"/>
  <c r="D48"/>
  <c r="D46"/>
  <c r="D40"/>
  <c r="D38"/>
  <c r="D16"/>
  <c r="D14"/>
  <c r="D182"/>
  <c r="D178"/>
  <c r="D184"/>
  <c r="D156"/>
  <c r="D152"/>
  <c r="D150"/>
  <c r="D148"/>
  <c r="D146"/>
  <c r="D164"/>
  <c r="D162"/>
  <c r="D160"/>
  <c r="D126" l="1"/>
  <c r="D114"/>
  <c r="D112"/>
  <c r="D110"/>
  <c r="D56"/>
  <c r="D64"/>
  <c r="D62"/>
  <c r="D60"/>
  <c r="D58"/>
  <c r="D54"/>
  <c r="K186"/>
  <c r="K168"/>
  <c r="K142"/>
  <c r="K118"/>
  <c r="K76"/>
  <c r="D100"/>
  <c r="D98"/>
  <c r="D96"/>
  <c r="D44"/>
  <c r="D36"/>
  <c r="D32"/>
  <c r="D28"/>
  <c r="D24"/>
  <c r="D20"/>
  <c r="D42"/>
  <c r="D12"/>
  <c r="D10"/>
  <c r="D134"/>
  <c r="D132"/>
  <c r="D128"/>
  <c r="D130"/>
  <c r="D94"/>
  <c r="D92"/>
  <c r="D90"/>
  <c r="D88"/>
  <c r="D86"/>
  <c r="D84"/>
  <c r="D72"/>
  <c r="D180"/>
  <c r="D172"/>
  <c r="D136"/>
  <c r="D74"/>
  <c r="D140"/>
  <c r="D138"/>
  <c r="D124"/>
  <c r="D122"/>
  <c r="D108"/>
  <c r="D106"/>
  <c r="D116"/>
  <c r="D104"/>
  <c r="D82"/>
  <c r="D154"/>
  <c r="D166"/>
  <c r="D158"/>
  <c r="D102"/>
  <c r="D70"/>
  <c r="D68"/>
  <c r="D66"/>
  <c r="D34"/>
  <c r="D30"/>
  <c r="D26"/>
  <c r="D22"/>
  <c r="D18"/>
  <c r="L4" l="1"/>
  <c r="D186"/>
  <c r="E186" s="1"/>
  <c r="D76"/>
  <c r="E76" s="1"/>
  <c r="D168"/>
  <c r="E168" s="1"/>
  <c r="D142"/>
  <c r="E142" s="1"/>
  <c r="D80"/>
  <c r="D118" l="1"/>
  <c r="E118" s="1"/>
  <c r="B5" l="1"/>
</calcChain>
</file>

<file path=xl/sharedStrings.xml><?xml version="1.0" encoding="utf-8"?>
<sst xmlns="http://schemas.openxmlformats.org/spreadsheetml/2006/main" count="382" uniqueCount="195">
  <si>
    <t>EXPERIÊNCIA PROFISSIONAL</t>
  </si>
  <si>
    <t>PONTUAÇÃO/MÁXIMO</t>
  </si>
  <si>
    <t>QUANTITATIVO</t>
  </si>
  <si>
    <t>PONTOS</t>
  </si>
  <si>
    <t>Quantos projetos?</t>
  </si>
  <si>
    <t>Quantos eventos?</t>
  </si>
  <si>
    <t>4,0 pontos  por artigo</t>
  </si>
  <si>
    <t>Não se Aplica</t>
  </si>
  <si>
    <t>Quantos artigos?</t>
  </si>
  <si>
    <t>3,5 pontos  por artigo</t>
  </si>
  <si>
    <t>Candidato(a)</t>
  </si>
  <si>
    <t>Pontuação</t>
  </si>
  <si>
    <t>0,5 ponto  por artigo</t>
  </si>
  <si>
    <t>Quantas patentes?</t>
  </si>
  <si>
    <t>4 pontos  por patente</t>
  </si>
  <si>
    <t>Quantos livros?</t>
  </si>
  <si>
    <t>Quantos capítulos?</t>
  </si>
  <si>
    <t>Quantos resumos?</t>
  </si>
  <si>
    <t>Quantas participações?</t>
  </si>
  <si>
    <t>Pontuação Convertida</t>
  </si>
  <si>
    <t>Não se aplica</t>
  </si>
  <si>
    <t>3 pontos por tese orientada</t>
  </si>
  <si>
    <t>Quantas teses?</t>
  </si>
  <si>
    <t>2 pontos por tese co-orientada</t>
  </si>
  <si>
    <t>2 pontos por dissertação orientada</t>
  </si>
  <si>
    <t>Quantas dissertações?</t>
  </si>
  <si>
    <t>1 ponto por dissertação co-orientada</t>
  </si>
  <si>
    <t>0,5 ponto por orientação</t>
  </si>
  <si>
    <t>Quantas Monografias?</t>
  </si>
  <si>
    <t>0,25 ponto por orientação</t>
  </si>
  <si>
    <t>Participação, como membro titular, em Banca Examinadora de Concurso Público, nos últimos três anos (por participação)</t>
  </si>
  <si>
    <t>1,0 ponto por banca</t>
  </si>
  <si>
    <t>Quantas bancas?</t>
  </si>
  <si>
    <t>0,5 ponto por banca</t>
  </si>
  <si>
    <t>Participação como membro titular em Banca Examinadora de Monografia de Curso Lato Sensu e/ou de Conclusão de Graduação nos últimos três anos</t>
  </si>
  <si>
    <t>0,3 ponto por banca</t>
  </si>
  <si>
    <t>TOTAL ITEM 2</t>
  </si>
  <si>
    <t>2,5 pontos  por artigo</t>
  </si>
  <si>
    <t>1,5 ponto  por artigo</t>
  </si>
  <si>
    <t>2 pontos  por capítulo</t>
  </si>
  <si>
    <t>1 ponto  por trabalho</t>
  </si>
  <si>
    <t>Quantos trabalhos?</t>
  </si>
  <si>
    <t>0,5 ponto  por resumo</t>
  </si>
  <si>
    <t>2 pontos por evento</t>
  </si>
  <si>
    <t>Assinalar se existir</t>
  </si>
  <si>
    <t>5 pontos</t>
  </si>
  <si>
    <t>4 pontos</t>
  </si>
  <si>
    <t>2 pontos</t>
  </si>
  <si>
    <t>3 pontos</t>
  </si>
  <si>
    <t>1 ponto por comissão</t>
  </si>
  <si>
    <t>Quantas comissões?</t>
  </si>
  <si>
    <t>TOTAL ITEM 4</t>
  </si>
  <si>
    <t>2 pontos  por projeto</t>
  </si>
  <si>
    <t>2 pontos  por premiação</t>
  </si>
  <si>
    <t>Quantas premiações?</t>
  </si>
  <si>
    <t>TOTAL ITEM 5</t>
  </si>
  <si>
    <t>Participação, como consultor ah doc, em Banca Avaliadora de editais de Projetos de Inovação Pedagógica, de Apoio à Vivência de Componentes Curriculares da Graduação, de Monitoria e de Projetos do PFA nos últimos três anos</t>
  </si>
  <si>
    <t>Quantas Coordenações?</t>
  </si>
  <si>
    <t>1 ponto  por projeto</t>
  </si>
  <si>
    <t>2,0 pontos  por evento</t>
  </si>
  <si>
    <t>1,0 ponto  por evento</t>
  </si>
  <si>
    <t>1 ponto  por participação</t>
  </si>
  <si>
    <t>1 ponto por evento</t>
  </si>
  <si>
    <t>6 pontos</t>
  </si>
  <si>
    <t>3 pontos  por projeto</t>
  </si>
  <si>
    <t>1,5 ponto  por projeto</t>
  </si>
  <si>
    <t>2  ponto  por projeto</t>
  </si>
  <si>
    <t>0,25 ponto por banca</t>
  </si>
  <si>
    <t>Patentes (com protocolo de depósito) (nos últimos três anos).</t>
  </si>
  <si>
    <t>3 pontos  por artigo</t>
  </si>
  <si>
    <t>2 ponto  por artigo</t>
  </si>
  <si>
    <t>1 ponto  por artigo</t>
  </si>
  <si>
    <t>Publicação de Capítulo Livro  como autor  (nos últimos três anos).</t>
  </si>
  <si>
    <t>Publicação de Trabalhos completos ou Resumo Expandido em Eventos Internacionais ou Nacionais (nos últimos três anos).</t>
  </si>
  <si>
    <t>Publicação de resumo  em Anais de eventos Científicos (nos últimos três anos).</t>
  </si>
  <si>
    <t>Participação em Eventos Científicos, através de Comunicação Oral   (nos últimos três anos)</t>
  </si>
  <si>
    <t>Conferencista/Palestrante/mediador convidado em evento Internacional ou Nacional  (nos últimos três anos)</t>
  </si>
  <si>
    <t>Conferencista/Palestrante/mediador convidado em evento Regional ou Local   (nos últimos três anos)</t>
  </si>
  <si>
    <t>Diretor ou Pró-Reitor de Unidade de Educação (nos últimos três anos)</t>
  </si>
  <si>
    <t>Coordenação Setorial de Pesquisa, Extensão, Ensino, Planejamento, Administração e Coordenação de outros setores ligados à Gestão Universitária  (nos últimos três anos)</t>
  </si>
  <si>
    <t>Membros de Conselhos Superiores de Universidades, Câmaras e Comissões Institucionais (por comissão)   (nos últimos três anos)</t>
  </si>
  <si>
    <t>Coordenadores de Curso de Graduação, Coordenadores de Programas de Pós-graduação Stricto Sensu, Coordenadores Institucionais de Programas  (nos últimos três anos).</t>
  </si>
  <si>
    <t>Coordenação de Curso de Especialização  Lato Senso ou  Coordenadores de Programas de Residência Profissional ou Multiprofissional  (nos últimos três anos)</t>
  </si>
  <si>
    <t>Coordenador de Projeto de pesquisa, ensino ou extensão aprovados por Instituições de fomento: Ministérios, CNPq, FINEP, CAPES, FACEPE, e Fundações de amparo a pesquisa  (nos últimos três anos)</t>
  </si>
  <si>
    <t>Participante de Projeto de pesquisa aprovado por Instituições de fomento: Ministérios, CNPq, FINEP, CAPES, FACEPE e Fundações de amparo à pesquisa  (nos últimos três anos)</t>
  </si>
  <si>
    <t>Coordenador de Projeto de pesquisa, ensino ou extensão aprovados por outros órgãos: Prefeituras, Fundações de Apoio à Universidade, PFA, Secretarias Estaduais e Municipais, ONGs, SEBRAE, etc.   (nos últimos três anos)</t>
  </si>
  <si>
    <t>Participante de Projeto de pesquisa aprovados por outros órgãos: Prefeituras, Fundações de Apoio à Universidade, PFA, Secretarias Estaduais e Municipais, ONGs, SEBRAE, etc.  (nos últimos três anos)</t>
  </si>
  <si>
    <t>Premiação por mérito científico  (nos últimos três anos)</t>
  </si>
  <si>
    <t>Participação em Comissão Organizadora de Evento de Extensão Internacional ou Nacional  (nos últimos três anos)</t>
  </si>
  <si>
    <t>Participação em Comissão Organizadora de Evento de Extensão Regional  (nos últimos três anos)</t>
  </si>
  <si>
    <t>Participação em Comissão Organizadora de Evento de Extensão Local  (nos últimos três anos)</t>
  </si>
  <si>
    <t>3,0 pontos  por evento</t>
  </si>
  <si>
    <t>Participação em Organização de Oficina ou Minicurso  (nos últimos três anos)</t>
  </si>
  <si>
    <t>1 ponto  por evento</t>
  </si>
  <si>
    <t>BAREMA MOBILIDADE 2022</t>
  </si>
  <si>
    <t>0,5 ponto a cada 30 horas</t>
  </si>
  <si>
    <t>Quantas horas?</t>
  </si>
  <si>
    <t>0,25 ponto a cada 30 horas</t>
  </si>
  <si>
    <t>Quantas Participações?</t>
  </si>
  <si>
    <t>Coordenação de Projeto de Ensino aprovado em edital da UPE, tais como: Apoio à Vivência de Componentes Curriculares da Graduação,  Monitoria, Bolsa BIA, Inovação Pedagógica,  PIBID, Residência Pedagógica, Apoio Psicossocial e Psicopedagógico,  nos últimos três anos na UPE</t>
  </si>
  <si>
    <t>Participação em Projeto de Ensino aprovado em edital da UPE, tais como: Apoio à Vivência de Componentes Curriculares da Graduação, Monitoria, Bolsa BIA, Inovação Pedagógica,  PIBID, Residência Pedagógica, Apoio Psicossocial e Psicopedagógico,  nos últimos três anos na UPE</t>
  </si>
  <si>
    <t>Orientação concluída de Tese do Doutorado no âmbito da UPE, nos últimos três anos</t>
  </si>
  <si>
    <t>Co-Orientação concluída de Tese do Doutorado no âmbito da UPE, nos últimos três anos</t>
  </si>
  <si>
    <t>Orientação concluída  de Dissertação de mestrado no âmbito da UPE, nos últimos três anos</t>
  </si>
  <si>
    <t>Co-Orientação concluída  de Dissertação de mestrado no âmbito da UPE, nos últimos três anos</t>
  </si>
  <si>
    <t>Orientação concluída  de Monografia de Curso de Pós-Graduação Lato Sensu (Especialização)  no âmbito da UPE, nos últimos três</t>
  </si>
  <si>
    <t>Orientação concluída  de Monografias ou de Trabalhos de Conclusão de Cursos de Graduação  no âmbito da UPE, nos últimos três anos</t>
  </si>
  <si>
    <t>Orientação concluída de Tese do Doutorado não realizada na UPE, nos últimos três anos</t>
  </si>
  <si>
    <t>1,5 pontos por tese orientada</t>
  </si>
  <si>
    <t>Co-Orientação concluída de Tese do Doutorado não realizada na UPE, nos últimos três anos</t>
  </si>
  <si>
    <t>1 ponto por tese co-orientada</t>
  </si>
  <si>
    <t>Orientação concluída  de Dissertação de mestrado não realizada na UPE, nos últimos três anos</t>
  </si>
  <si>
    <t>1 ponto por dissertação orientada</t>
  </si>
  <si>
    <t>Co-Orientação concluída  de Dissertação de mestrado não realizada na UPE, nos últimos três anos</t>
  </si>
  <si>
    <t>0,5 ponto por dissertação co-orientada</t>
  </si>
  <si>
    <t>Orientação concluída  de Monografia de Curso de Pós-Graduação Lato Sensu (Especialização)  não realizada na UPE, nos últimos três</t>
  </si>
  <si>
    <t>Orientação concluída  de Monografias ou de Trabalhos de Conclusão de Cursos de Graduação  não realizada na UPE, nos últimos três anos</t>
  </si>
  <si>
    <t>3 pontos  por livro</t>
  </si>
  <si>
    <t>1 ponto  por capítulo</t>
  </si>
  <si>
    <t>ITEM 1: DIMENSÃO ENSINO</t>
  </si>
  <si>
    <t>TOTAL ITEM 1</t>
  </si>
  <si>
    <t>ITEM 2: DIMENSÃO PESQUISA</t>
  </si>
  <si>
    <t>ITEM 3: DIMENSÃO EXTENSÃO</t>
  </si>
  <si>
    <t>TOTAL ITEM 3</t>
  </si>
  <si>
    <t>ITEM 4: DIMENSÃO GESTÃO</t>
  </si>
  <si>
    <t>ITEM 5: DIMENSÃO OUTRAS ATIVIDADES</t>
  </si>
  <si>
    <t xml:space="preserve">Área do Concurso </t>
  </si>
  <si>
    <t>Área da Comissão</t>
  </si>
  <si>
    <t>JUSTIFICATIVA</t>
  </si>
  <si>
    <t>ENSINO</t>
  </si>
  <si>
    <t>Total</t>
  </si>
  <si>
    <t>PESQUISA</t>
  </si>
  <si>
    <t>EXTENSÃO</t>
  </si>
  <si>
    <t>GESTÃO</t>
  </si>
  <si>
    <t>OUTRAS ATIVIDADES</t>
  </si>
  <si>
    <t>OBS:</t>
  </si>
  <si>
    <t>1,0 ponto por aluno</t>
  </si>
  <si>
    <t>Quantos alunos?</t>
  </si>
  <si>
    <t>Co-Orientação concluída  de Monografia de Curso de Pós-Graduação Lato Sensu (Especialização)  no âmbito da UPE, nos últimos três</t>
  </si>
  <si>
    <t>Co-Orientação concluída  de Monografia de Curso de Pós-Graduação Lato Sensu (Especialização)  não realizada na UPE, nos últimos três</t>
  </si>
  <si>
    <t>0,125 ponto por orientação</t>
  </si>
  <si>
    <t>Co-orientação concluída  de Monografias ou de Trabalhos de Conclusão de Cursos de Graduação  no âmbito da UPE, nos últimos três anos</t>
  </si>
  <si>
    <t>Co-orientação concluída  de Monografias ou de Trabalhos de Conclusão de Cursos de Graduação  não realizada na UPE, nos últimos três anos</t>
  </si>
  <si>
    <t>Supervisão/Preceptoria ou Orientação de estágio de estudantes de graduação ou pós-graduação stricto sensu, nos últimos três anos</t>
  </si>
  <si>
    <t>Membro de Plenos de Cursos (Graduação e Pós-Graduação), nos últimos três anos</t>
  </si>
  <si>
    <t>1,0 ponto por curso</t>
  </si>
  <si>
    <t>Quantos cursos?</t>
  </si>
  <si>
    <t>Coordenação ou membro de Núcleo Docente Estruturante ou Núcleo Docente Estruturante Assistencial</t>
  </si>
  <si>
    <t>2,0 pontos por curso</t>
  </si>
  <si>
    <t>Coordenação de componente curricular (a partir de dois professores por componente curricular)</t>
  </si>
  <si>
    <t>2,0 pontos por coordenação</t>
  </si>
  <si>
    <t>Quantas coordenações?</t>
  </si>
  <si>
    <t>Coordenador de Projeto de pesquisa aprovado em edital da UPE e cadastrado no SISPG (nos últimos três anos).</t>
  </si>
  <si>
    <t>Participante em Projeto de pesquisa aprovado em edital da UPE e cadastrado no SISPG (nos últimos três anos).</t>
  </si>
  <si>
    <t>Orientação de Iniciação Científica aprovado em edital na UPE oriunda de projeto cadastrado no SISPG (nos últimos três anos).</t>
  </si>
  <si>
    <t>Co-Orientação de Iniciação Científica aprovado em edital na UPE oriunda de projeto cadastrado no SISPG (nos últimos três anos).</t>
  </si>
  <si>
    <t>0,5 ponto  por projeto</t>
  </si>
  <si>
    <t>Coordenação de Programa/Projeto de Extensão homologados na PROEC (nos últimos três anos)</t>
  </si>
  <si>
    <t>Participante em Programa/ Projeto de Extensão homologados na PROEC  (nos últimos três anos)</t>
  </si>
  <si>
    <t>1,0 ponto  por aluno</t>
  </si>
  <si>
    <t>1 ponto por representação</t>
  </si>
  <si>
    <t>Quantas representações?</t>
  </si>
  <si>
    <t>1 ponto por participação</t>
  </si>
  <si>
    <t>2 pontos por coordenação</t>
  </si>
  <si>
    <t>Reitor ou Vice-Reitor  (nos últimos três anos)</t>
  </si>
  <si>
    <t>Membros de Comissão, comitê, ou núcleo designados no âmbito da UPE ou para representação da UPE  (nos últimos três anos)</t>
  </si>
  <si>
    <t xml:space="preserve"> Coordenação Geral da Gestão Universitária  (nos últimos três anos)</t>
  </si>
  <si>
    <t>Aulas Ministradas na graduação ou na pós-graduação Stricto-Sensu no âmbito da UPE, nos últimos três anos</t>
  </si>
  <si>
    <t>Aulas Ministradas na graduação ou na pós-graduação Stricto-Sensu não realizadas na UPE, nos últimos três anos</t>
  </si>
  <si>
    <t>Aulas Ministradas no Lato Sensu no âmbito da UPE, nos últimos três anos</t>
  </si>
  <si>
    <t>Aulas Ministradas no Lato Sensu não realizadas na UPE, nos últimos três anos</t>
  </si>
  <si>
    <t>0,125 ponto a cada 30 horas</t>
  </si>
  <si>
    <t>Supervisão/Preceptoria de residência de estudantes, nos últimos três anos</t>
  </si>
  <si>
    <t xml:space="preserve">Artigos publicados em periódicos especializados com corpo editorial (nos últimos três anos). Qualis CAPES: Conceito A1 </t>
  </si>
  <si>
    <t xml:space="preserve">Artigos publicados em periódicos especializados com corpo editorial (nos últimos três anos). Qualis CAPES: Conceito A2 </t>
  </si>
  <si>
    <t>Artigos publicados em periódicos especializados com corpo editorial (nos últimos três anos). Qualis CAPES: Conceito B1</t>
  </si>
  <si>
    <t>Artigos publicados em periódicos especializados com corpo editorial (nos últimos três anos). Qualis CAPES: Conceito B2</t>
  </si>
  <si>
    <t>Artigos publicados em periódicos especializados com corpo editorial (nos últimos três anos). Qualis CAPES: Conceito B3</t>
  </si>
  <si>
    <t>Artigos publicados em periódicos especializados com corpo editorial (nos últimos três anos). Qualis CAPES: Conceito B4</t>
  </si>
  <si>
    <t>Artigos publicados em periódicos especializados com corpo editorial (nos últimos três anos). Qualis CAPES: Conceito B5</t>
  </si>
  <si>
    <t>Artigos publicados em periódicos especializados com corpo editorial (nos últimos três anos). Qualis CAPES: Conceito C</t>
  </si>
  <si>
    <t>Publicação de Livro como autor (nos últimos três anos).</t>
  </si>
  <si>
    <t>Organizador de Livro (nos últimos três anos).</t>
  </si>
  <si>
    <t>2,0 pontos  por projeto</t>
  </si>
  <si>
    <t>1,0 ponto  por projeto</t>
  </si>
  <si>
    <t>Coordenação de Eventos (nos últimos três anos)</t>
  </si>
  <si>
    <t>Exercício técnico profissional em função diretamente relacionada com área de conhecimento objeto do Concurso por no mínimo um ano, independentemente do tempo de exercício. (nos últimos três anos)</t>
  </si>
  <si>
    <t>Coordenação de laboratórios didáticos, de informática, de ensino ou pesquisa (nos últimos três anos)</t>
  </si>
  <si>
    <t>Participação como membro nas câmaras consultivas dos Conselhos Superiores (nos últimos três anos)</t>
  </si>
  <si>
    <t>Representante nas Unidades de educação e saúde formalmente designado(a) pela entidade sindical (nos últimos três anos)</t>
  </si>
  <si>
    <t>Orientação ou acompanhamento de estudantes em atividades de extensão homologados na PROEC (nos últimos três anos)</t>
  </si>
  <si>
    <t>Liderança ou participação em Grupos de Pesquisa cadastrados no CNPQ e certificados pela UPE (nos últimos três anos)</t>
  </si>
  <si>
    <t>Coordenação de Estágio de curso de Graduação, nos últimos três anos</t>
  </si>
  <si>
    <t>Participação, como membro titular, em Banca Examinadora ou de Qualificação de Tese de Doutorado ou de Livre Docência, nos últimos três anos</t>
  </si>
  <si>
    <t>Participação, como membro titular, em Banca Examinadora ou de Qualificação de Dissertação de Mestrado nos últimos três anos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</si>
</sst>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1" fillId="0" borderId="6" xfId="0" applyNumberFormat="1" applyFont="1" applyBorder="1" applyAlignment="1" applyProtection="1">
      <alignment horizontal="right"/>
      <protection locked="0"/>
    </xf>
    <xf numFmtId="0" fontId="1" fillId="0" borderId="26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/>
    </xf>
    <xf numFmtId="0" fontId="0" fillId="3" borderId="0" xfId="0" applyFill="1"/>
    <xf numFmtId="0" fontId="2" fillId="3" borderId="6" xfId="0" applyFont="1" applyFill="1" applyBorder="1" applyAlignment="1">
      <alignment horizontal="center"/>
    </xf>
    <xf numFmtId="1" fontId="0" fillId="3" borderId="6" xfId="0" applyNumberFormat="1" applyFill="1" applyBorder="1" applyProtection="1">
      <protection locked="0"/>
    </xf>
    <xf numFmtId="0" fontId="0" fillId="0" borderId="0" xfId="0" applyBorder="1" applyAlignment="1">
      <alignment horizontal="center"/>
    </xf>
    <xf numFmtId="0" fontId="1" fillId="3" borderId="24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 wrapText="1"/>
    </xf>
    <xf numFmtId="1" fontId="0" fillId="3" borderId="25" xfId="0" applyNumberFormat="1" applyFill="1" applyBorder="1"/>
    <xf numFmtId="0" fontId="2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1" fontId="1" fillId="3" borderId="6" xfId="0" applyNumberFormat="1" applyFont="1" applyFill="1" applyBorder="1" applyAlignment="1" applyProtection="1">
      <alignment horizontal="right"/>
      <protection locked="0"/>
    </xf>
    <xf numFmtId="0" fontId="0" fillId="3" borderId="16" xfId="0" applyFill="1" applyBorder="1"/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 vertical="center"/>
    </xf>
    <xf numFmtId="1" fontId="1" fillId="3" borderId="20" xfId="0" applyNumberFormat="1" applyFont="1" applyFill="1" applyBorder="1" applyAlignment="1" applyProtection="1">
      <alignment horizontal="right"/>
      <protection locked="0"/>
    </xf>
    <xf numFmtId="0" fontId="0" fillId="0" borderId="26" xfId="0" applyBorder="1"/>
    <xf numFmtId="0" fontId="0" fillId="0" borderId="27" xfId="0" applyBorder="1"/>
    <xf numFmtId="0" fontId="0" fillId="0" borderId="11" xfId="0" applyBorder="1"/>
    <xf numFmtId="0" fontId="0" fillId="0" borderId="13" xfId="0" applyBorder="1"/>
    <xf numFmtId="0" fontId="0" fillId="2" borderId="0" xfId="0" applyFill="1"/>
    <xf numFmtId="0" fontId="0" fillId="0" borderId="32" xfId="0" applyBorder="1"/>
    <xf numFmtId="0" fontId="0" fillId="0" borderId="17" xfId="0" applyBorder="1"/>
    <xf numFmtId="0" fontId="0" fillId="0" borderId="2" xfId="0" applyBorder="1"/>
    <xf numFmtId="0" fontId="0" fillId="0" borderId="4" xfId="0" applyBorder="1"/>
    <xf numFmtId="0" fontId="0" fillId="4" borderId="13" xfId="0" applyNumberFormat="1" applyFill="1" applyBorder="1"/>
    <xf numFmtId="0" fontId="0" fillId="4" borderId="13" xfId="0" applyFill="1" applyBorder="1"/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5" fillId="2" borderId="3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" fillId="3" borderId="32" xfId="0" applyFont="1" applyFill="1" applyBorder="1" applyAlignment="1">
      <alignment horizontal="left" wrapText="1"/>
    </xf>
    <xf numFmtId="0" fontId="1" fillId="3" borderId="33" xfId="0" applyFont="1" applyFill="1" applyBorder="1" applyAlignment="1">
      <alignment horizontal="left" wrapText="1"/>
    </xf>
    <xf numFmtId="0" fontId="0" fillId="3" borderId="17" xfId="0" applyNumberFormat="1" applyFill="1" applyBorder="1" applyAlignment="1">
      <alignment horizontal="center"/>
    </xf>
    <xf numFmtId="0" fontId="0" fillId="3" borderId="18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0" fillId="3" borderId="4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0" fontId="0" fillId="3" borderId="17" xfId="0" applyNumberFormat="1" applyFill="1" applyBorder="1" applyAlignment="1" applyProtection="1">
      <alignment horizontal="center"/>
    </xf>
    <xf numFmtId="0" fontId="0" fillId="3" borderId="18" xfId="0" applyNumberFormat="1" applyFill="1" applyBorder="1" applyAlignment="1" applyProtection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1" fontId="0" fillId="3" borderId="17" xfId="0" applyNumberFormat="1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/>
    </xf>
    <xf numFmtId="1" fontId="0" fillId="0" borderId="17" xfId="0" applyNumberFormat="1" applyBorder="1" applyAlignment="1" applyProtection="1">
      <alignment horizontal="center"/>
    </xf>
    <xf numFmtId="0" fontId="0" fillId="0" borderId="18" xfId="0" applyNumberFormat="1" applyBorder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0" fontId="1" fillId="4" borderId="14" xfId="0" applyFont="1" applyFill="1" applyBorder="1" applyAlignment="1">
      <alignment horizontal="center" wrapText="1"/>
    </xf>
    <xf numFmtId="0" fontId="1" fillId="4" borderId="34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0" fontId="0" fillId="4" borderId="15" xfId="0" applyFont="1" applyFill="1" applyBorder="1" applyAlignment="1">
      <alignment horizontal="center" wrapText="1"/>
    </xf>
    <xf numFmtId="0" fontId="0" fillId="4" borderId="16" xfId="0" applyFont="1" applyFill="1" applyBorder="1" applyAlignment="1">
      <alignment horizontal="center" wrapText="1"/>
    </xf>
    <xf numFmtId="0" fontId="0" fillId="0" borderId="17" xfId="0" applyNumberFormat="1" applyBorder="1" applyAlignment="1" applyProtection="1">
      <alignment horizontal="center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4" borderId="24" xfId="0" applyFont="1" applyFill="1" applyBorder="1" applyAlignment="1">
      <alignment horizontal="center" wrapText="1"/>
    </xf>
    <xf numFmtId="0" fontId="0" fillId="4" borderId="23" xfId="0" applyFont="1" applyFill="1" applyBorder="1" applyAlignment="1">
      <alignment horizontal="center" wrapText="1"/>
    </xf>
    <xf numFmtId="0" fontId="0" fillId="4" borderId="25" xfId="0" applyFont="1" applyFill="1" applyBorder="1" applyAlignment="1">
      <alignment horizontal="center" wrapText="1"/>
    </xf>
    <xf numFmtId="0" fontId="0" fillId="3" borderId="21" xfId="0" applyNumberFormat="1" applyFill="1" applyBorder="1" applyAlignment="1" applyProtection="1">
      <alignment horizontal="center"/>
    </xf>
    <xf numFmtId="0" fontId="1" fillId="3" borderId="8" xfId="0" applyFont="1" applyFill="1" applyBorder="1" applyAlignment="1">
      <alignment horizontal="left" wrapText="1"/>
    </xf>
    <xf numFmtId="0" fontId="1" fillId="3" borderId="19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6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27" xfId="0" applyFont="1" applyFill="1" applyBorder="1" applyAlignment="1">
      <alignment horizontal="center" wrapText="1"/>
    </xf>
    <xf numFmtId="0" fontId="4" fillId="0" borderId="28" xfId="0" applyFont="1" applyBorder="1" applyAlignment="1" applyProtection="1">
      <alignment horizontal="left" wrapText="1"/>
      <protection locked="0"/>
    </xf>
    <xf numFmtId="0" fontId="4" fillId="0" borderId="29" xfId="0" applyFont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4" borderId="39" xfId="0" applyFont="1" applyFill="1" applyBorder="1" applyAlignment="1">
      <alignment horizontal="center" wrapText="1"/>
    </xf>
    <xf numFmtId="0" fontId="0" fillId="4" borderId="36" xfId="0" applyFont="1" applyFill="1" applyBorder="1" applyAlignment="1">
      <alignment horizontal="center" wrapText="1"/>
    </xf>
    <xf numFmtId="0" fontId="0" fillId="4" borderId="3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C149" lockText="1" noThreeD="1"/>
</file>

<file path=xl/ctrlProps/ctrlProp2.xml><?xml version="1.0" encoding="utf-8"?>
<formControlPr xmlns="http://schemas.microsoft.com/office/spreadsheetml/2009/9/main" objectType="CheckBox" fmlaLink="C157" lockText="1" noThreeD="1"/>
</file>

<file path=xl/ctrlProps/ctrlProp3.xml><?xml version="1.0" encoding="utf-8"?>
<formControlPr xmlns="http://schemas.microsoft.com/office/spreadsheetml/2009/9/main" objectType="CheckBox" fmlaLink="C173" lockText="1" noThreeD="1"/>
</file>

<file path=xl/ctrlProps/ctrlProp4.xml><?xml version="1.0" encoding="utf-8"?>
<formControlPr xmlns="http://schemas.microsoft.com/office/spreadsheetml/2009/9/main" objectType="CheckBox" fmlaLink="C151" lockText="1" noThreeD="1"/>
</file>

<file path=xl/ctrlProps/ctrlProp5.xml><?xml version="1.0" encoding="utf-8"?>
<formControlPr xmlns="http://schemas.microsoft.com/office/spreadsheetml/2009/9/main" objectType="CheckBox" fmlaLink="C159" lockText="1" noThreeD="1"/>
</file>

<file path=xl/ctrlProps/ctrlProp6.xml><?xml version="1.0" encoding="utf-8"?>
<formControlPr xmlns="http://schemas.microsoft.com/office/spreadsheetml/2009/9/main" objectType="CheckBox" fmlaLink="C153" lockText="1" noThreeD="1"/>
</file>

<file path=xl/ctrlProps/ctrlProp7.xml><?xml version="1.0" encoding="utf-8"?>
<formControlPr xmlns="http://schemas.microsoft.com/office/spreadsheetml/2009/9/main" objectType="CheckBox" fmlaLink="C147" lockText="1" noThreeD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workbookViewId="0">
      <selection activeCell="A78" sqref="A78:D78"/>
    </sheetView>
  </sheetViews>
  <sheetFormatPr defaultRowHeight="15"/>
  <cols>
    <col min="1" max="1" width="54.42578125" style="1" customWidth="1"/>
    <col min="2" max="2" width="31.140625" customWidth="1"/>
    <col min="3" max="3" width="27.5703125" customWidth="1"/>
    <col min="4" max="4" width="10.28515625" customWidth="1"/>
    <col min="6" max="6" width="17.7109375" customWidth="1"/>
    <col min="10" max="10" width="8.5703125" hidden="1" customWidth="1"/>
    <col min="11" max="11" width="19.85546875" hidden="1" customWidth="1"/>
    <col min="12" max="12" width="24.7109375" hidden="1" customWidth="1"/>
  </cols>
  <sheetData>
    <row r="1" spans="1:12" ht="24" customHeight="1">
      <c r="A1" s="116" t="s">
        <v>94</v>
      </c>
      <c r="B1" s="117"/>
      <c r="C1" s="117"/>
      <c r="D1" s="118"/>
      <c r="K1" s="51" t="s">
        <v>127</v>
      </c>
      <c r="L1" s="52"/>
    </row>
    <row r="2" spans="1:12" ht="15.75" thickBot="1">
      <c r="A2" s="119"/>
      <c r="B2" s="120"/>
      <c r="C2" s="120"/>
      <c r="D2" s="121"/>
      <c r="K2" s="53"/>
      <c r="L2" s="54"/>
    </row>
    <row r="3" spans="1:12">
      <c r="A3" s="9" t="s">
        <v>10</v>
      </c>
      <c r="B3" s="125"/>
      <c r="C3" s="125"/>
      <c r="D3" s="126"/>
      <c r="K3" s="39"/>
      <c r="L3" s="40"/>
    </row>
    <row r="4" spans="1:12">
      <c r="A4" s="10" t="s">
        <v>126</v>
      </c>
      <c r="B4" s="57"/>
      <c r="C4" s="58"/>
      <c r="D4" s="59"/>
      <c r="K4" s="32" t="s">
        <v>11</v>
      </c>
      <c r="L4" s="33">
        <f>SUM(K76,K118,K142,K168,K186)/10</f>
        <v>0</v>
      </c>
    </row>
    <row r="5" spans="1:12">
      <c r="A5" s="10" t="s">
        <v>11</v>
      </c>
      <c r="B5" s="109">
        <f>SUM(E76,E118,E142,E168,E186)/10</f>
        <v>0</v>
      </c>
      <c r="C5" s="109"/>
      <c r="D5" s="50"/>
      <c r="K5" s="47" t="s">
        <v>135</v>
      </c>
      <c r="L5" s="49"/>
    </row>
    <row r="6" spans="1:12" ht="49.5" customHeight="1" thickBot="1">
      <c r="A6" s="122"/>
      <c r="B6" s="123"/>
      <c r="C6" s="123"/>
      <c r="D6" s="124"/>
      <c r="K6" s="55"/>
      <c r="L6" s="56"/>
    </row>
    <row r="7" spans="1:12" ht="15.75" thickBot="1">
      <c r="A7" s="19"/>
      <c r="B7" s="20"/>
      <c r="C7" s="20"/>
      <c r="D7" s="21"/>
      <c r="E7" s="18"/>
      <c r="F7" s="18"/>
      <c r="K7" s="76"/>
      <c r="L7" s="77"/>
    </row>
    <row r="8" spans="1:12" ht="15.75" thickBot="1">
      <c r="A8" s="110" t="s">
        <v>119</v>
      </c>
      <c r="B8" s="111"/>
      <c r="C8" s="111"/>
      <c r="D8" s="112"/>
      <c r="K8" s="74" t="s">
        <v>129</v>
      </c>
      <c r="L8" s="75"/>
    </row>
    <row r="9" spans="1:12" ht="15.75" thickBot="1">
      <c r="A9" s="5" t="s">
        <v>0</v>
      </c>
      <c r="B9" s="6" t="s">
        <v>1</v>
      </c>
      <c r="C9" s="6" t="s">
        <v>2</v>
      </c>
      <c r="D9" s="7" t="s">
        <v>3</v>
      </c>
      <c r="K9" s="34" t="s">
        <v>3</v>
      </c>
      <c r="L9" s="35" t="s">
        <v>128</v>
      </c>
    </row>
    <row r="10" spans="1:12" s="15" customFormat="1">
      <c r="A10" s="85" t="s">
        <v>167</v>
      </c>
      <c r="B10" s="30" t="s">
        <v>95</v>
      </c>
      <c r="C10" s="23" t="s">
        <v>96</v>
      </c>
      <c r="D10" s="89">
        <f>(C11/30)*0.5</f>
        <v>0</v>
      </c>
      <c r="K10" s="79"/>
      <c r="L10" s="80"/>
    </row>
    <row r="11" spans="1:12" s="15" customFormat="1" ht="15.75" thickBot="1">
      <c r="A11" s="86"/>
      <c r="B11" s="29" t="s">
        <v>20</v>
      </c>
      <c r="C11" s="24">
        <v>0</v>
      </c>
      <c r="D11" s="113"/>
      <c r="K11" s="63"/>
      <c r="L11" s="65"/>
    </row>
    <row r="12" spans="1:12" s="15" customFormat="1">
      <c r="A12" s="114" t="s">
        <v>168</v>
      </c>
      <c r="B12" s="30" t="s">
        <v>97</v>
      </c>
      <c r="C12" s="23" t="s">
        <v>96</v>
      </c>
      <c r="D12" s="89">
        <f>(C13/30)*0.25</f>
        <v>0</v>
      </c>
      <c r="K12" s="62"/>
      <c r="L12" s="64"/>
    </row>
    <row r="13" spans="1:12" s="15" customFormat="1" ht="15.75" thickBot="1">
      <c r="A13" s="115"/>
      <c r="B13" s="29" t="s">
        <v>20</v>
      </c>
      <c r="C13" s="31">
        <v>0</v>
      </c>
      <c r="D13" s="113"/>
      <c r="K13" s="63"/>
      <c r="L13" s="65"/>
    </row>
    <row r="14" spans="1:12" s="15" customFormat="1">
      <c r="A14" s="81" t="s">
        <v>169</v>
      </c>
      <c r="B14" s="30" t="s">
        <v>97</v>
      </c>
      <c r="C14" s="23" t="s">
        <v>96</v>
      </c>
      <c r="D14" s="83">
        <f>(C15/30)*0.25</f>
        <v>0</v>
      </c>
      <c r="K14" s="62"/>
      <c r="L14" s="64"/>
    </row>
    <row r="15" spans="1:12" s="15" customFormat="1" ht="15.75" thickBot="1">
      <c r="A15" s="82"/>
      <c r="B15" s="29" t="s">
        <v>20</v>
      </c>
      <c r="C15" s="17">
        <v>0</v>
      </c>
      <c r="D15" s="84"/>
      <c r="K15" s="63"/>
      <c r="L15" s="65"/>
    </row>
    <row r="16" spans="1:12" s="15" customFormat="1">
      <c r="A16" s="81" t="s">
        <v>170</v>
      </c>
      <c r="B16" s="30" t="s">
        <v>171</v>
      </c>
      <c r="C16" s="23" t="s">
        <v>96</v>
      </c>
      <c r="D16" s="83">
        <f>(C17/30)*0.125</f>
        <v>0</v>
      </c>
      <c r="K16" s="62"/>
      <c r="L16" s="64"/>
    </row>
    <row r="17" spans="1:12" s="15" customFormat="1" ht="15.75" thickBot="1">
      <c r="A17" s="82"/>
      <c r="B17" s="29" t="s">
        <v>20</v>
      </c>
      <c r="C17" s="17">
        <v>0</v>
      </c>
      <c r="D17" s="84"/>
      <c r="K17" s="63"/>
      <c r="L17" s="65"/>
    </row>
    <row r="18" spans="1:12" s="15" customFormat="1">
      <c r="A18" s="85" t="s">
        <v>101</v>
      </c>
      <c r="B18" s="13" t="s">
        <v>21</v>
      </c>
      <c r="C18" s="14" t="s">
        <v>22</v>
      </c>
      <c r="D18" s="87">
        <f>C19*3</f>
        <v>0</v>
      </c>
      <c r="K18" s="62"/>
      <c r="L18" s="64"/>
    </row>
    <row r="19" spans="1:12" s="15" customFormat="1" ht="15.75" thickBot="1">
      <c r="A19" s="86"/>
      <c r="B19" s="29" t="s">
        <v>20</v>
      </c>
      <c r="C19" s="17">
        <v>0</v>
      </c>
      <c r="D19" s="88"/>
      <c r="K19" s="63"/>
      <c r="L19" s="65"/>
    </row>
    <row r="20" spans="1:12" s="15" customFormat="1">
      <c r="A20" s="85" t="s">
        <v>107</v>
      </c>
      <c r="B20" s="13" t="s">
        <v>108</v>
      </c>
      <c r="C20" s="14" t="s">
        <v>22</v>
      </c>
      <c r="D20" s="87">
        <f>C21*1.5</f>
        <v>0</v>
      </c>
      <c r="K20" s="62"/>
      <c r="L20" s="64"/>
    </row>
    <row r="21" spans="1:12" s="15" customFormat="1" ht="15.75" thickBot="1">
      <c r="A21" s="86"/>
      <c r="B21" s="29" t="s">
        <v>20</v>
      </c>
      <c r="C21" s="17">
        <v>0</v>
      </c>
      <c r="D21" s="88"/>
      <c r="K21" s="63"/>
      <c r="L21" s="65"/>
    </row>
    <row r="22" spans="1:12" s="15" customFormat="1" ht="15" customHeight="1">
      <c r="A22" s="85" t="s">
        <v>102</v>
      </c>
      <c r="B22" s="13" t="s">
        <v>23</v>
      </c>
      <c r="C22" s="14" t="s">
        <v>22</v>
      </c>
      <c r="D22" s="87">
        <f>C23*2</f>
        <v>0</v>
      </c>
      <c r="K22" s="62"/>
      <c r="L22" s="64"/>
    </row>
    <row r="23" spans="1:12" s="15" customFormat="1" ht="25.5" customHeight="1" thickBot="1">
      <c r="A23" s="86"/>
      <c r="B23" s="29" t="s">
        <v>20</v>
      </c>
      <c r="C23" s="17">
        <v>0</v>
      </c>
      <c r="D23" s="88"/>
      <c r="K23" s="63"/>
      <c r="L23" s="65"/>
    </row>
    <row r="24" spans="1:12" s="15" customFormat="1" ht="15" customHeight="1">
      <c r="A24" s="85" t="s">
        <v>109</v>
      </c>
      <c r="B24" s="13" t="s">
        <v>110</v>
      </c>
      <c r="C24" s="14" t="s">
        <v>22</v>
      </c>
      <c r="D24" s="87">
        <f>C25*1</f>
        <v>0</v>
      </c>
      <c r="K24" s="62"/>
      <c r="L24" s="64"/>
    </row>
    <row r="25" spans="1:12" s="15" customFormat="1" ht="25.5" customHeight="1" thickBot="1">
      <c r="A25" s="86"/>
      <c r="B25" s="29" t="s">
        <v>20</v>
      </c>
      <c r="C25" s="17">
        <v>0</v>
      </c>
      <c r="D25" s="88"/>
      <c r="K25" s="63"/>
      <c r="L25" s="65"/>
    </row>
    <row r="26" spans="1:12" s="15" customFormat="1" ht="15" customHeight="1">
      <c r="A26" s="81" t="s">
        <v>103</v>
      </c>
      <c r="B26" s="13" t="s">
        <v>24</v>
      </c>
      <c r="C26" s="14" t="s">
        <v>25</v>
      </c>
      <c r="D26" s="87">
        <f>C27*2</f>
        <v>0</v>
      </c>
      <c r="K26" s="62"/>
      <c r="L26" s="64"/>
    </row>
    <row r="27" spans="1:12" s="15" customFormat="1" ht="18.75" customHeight="1" thickBot="1">
      <c r="A27" s="82"/>
      <c r="B27" s="29" t="s">
        <v>20</v>
      </c>
      <c r="C27" s="17">
        <v>0</v>
      </c>
      <c r="D27" s="88"/>
      <c r="K27" s="63"/>
      <c r="L27" s="65"/>
    </row>
    <row r="28" spans="1:12" s="15" customFormat="1" ht="15" customHeight="1">
      <c r="A28" s="81" t="s">
        <v>111</v>
      </c>
      <c r="B28" s="13" t="s">
        <v>112</v>
      </c>
      <c r="C28" s="14" t="s">
        <v>25</v>
      </c>
      <c r="D28" s="87">
        <f>C29*1</f>
        <v>0</v>
      </c>
      <c r="K28" s="62"/>
      <c r="L28" s="64"/>
    </row>
    <row r="29" spans="1:12" s="15" customFormat="1" ht="18.75" customHeight="1" thickBot="1">
      <c r="A29" s="82"/>
      <c r="B29" s="29" t="s">
        <v>20</v>
      </c>
      <c r="C29" s="17">
        <v>0</v>
      </c>
      <c r="D29" s="88"/>
      <c r="K29" s="63"/>
      <c r="L29" s="65"/>
    </row>
    <row r="30" spans="1:12" s="15" customFormat="1">
      <c r="A30" s="85" t="s">
        <v>104</v>
      </c>
      <c r="B30" s="13" t="s">
        <v>26</v>
      </c>
      <c r="C30" s="14" t="s">
        <v>25</v>
      </c>
      <c r="D30" s="87">
        <f>C31</f>
        <v>0</v>
      </c>
      <c r="K30" s="62"/>
      <c r="L30" s="64"/>
    </row>
    <row r="31" spans="1:12" s="15" customFormat="1" ht="22.5" customHeight="1" thickBot="1">
      <c r="A31" s="86"/>
      <c r="B31" s="29" t="s">
        <v>20</v>
      </c>
      <c r="C31" s="17">
        <v>0</v>
      </c>
      <c r="D31" s="88"/>
      <c r="K31" s="63"/>
      <c r="L31" s="65"/>
    </row>
    <row r="32" spans="1:12" s="15" customFormat="1" ht="24">
      <c r="A32" s="85" t="s">
        <v>113</v>
      </c>
      <c r="B32" s="13" t="s">
        <v>114</v>
      </c>
      <c r="C32" s="14" t="s">
        <v>25</v>
      </c>
      <c r="D32" s="87">
        <f>C33*0.5</f>
        <v>0</v>
      </c>
      <c r="K32" s="62"/>
      <c r="L32" s="64"/>
    </row>
    <row r="33" spans="1:12" s="15" customFormat="1" ht="22.5" customHeight="1" thickBot="1">
      <c r="A33" s="86"/>
      <c r="B33" s="29" t="s">
        <v>20</v>
      </c>
      <c r="C33" s="17">
        <v>0</v>
      </c>
      <c r="D33" s="88"/>
      <c r="K33" s="63"/>
      <c r="L33" s="65"/>
    </row>
    <row r="34" spans="1:12" s="15" customFormat="1">
      <c r="A34" s="85" t="s">
        <v>105</v>
      </c>
      <c r="B34" s="13" t="s">
        <v>27</v>
      </c>
      <c r="C34" s="14" t="s">
        <v>28</v>
      </c>
      <c r="D34" s="87">
        <f>C35*0.5</f>
        <v>0</v>
      </c>
      <c r="K34" s="62"/>
      <c r="L34" s="64"/>
    </row>
    <row r="35" spans="1:12" s="15" customFormat="1" ht="18" customHeight="1" thickBot="1">
      <c r="A35" s="86"/>
      <c r="B35" s="16" t="s">
        <v>20</v>
      </c>
      <c r="C35" s="17">
        <v>0</v>
      </c>
      <c r="D35" s="88"/>
      <c r="K35" s="63"/>
      <c r="L35" s="65"/>
    </row>
    <row r="36" spans="1:12" s="15" customFormat="1">
      <c r="A36" s="85" t="s">
        <v>115</v>
      </c>
      <c r="B36" s="13" t="s">
        <v>29</v>
      </c>
      <c r="C36" s="14" t="s">
        <v>28</v>
      </c>
      <c r="D36" s="87">
        <f>C37*0.25</f>
        <v>0</v>
      </c>
      <c r="K36" s="62"/>
      <c r="L36" s="64"/>
    </row>
    <row r="37" spans="1:12" s="15" customFormat="1" ht="23.25" customHeight="1" thickBot="1">
      <c r="A37" s="86"/>
      <c r="B37" s="16" t="s">
        <v>20</v>
      </c>
      <c r="C37" s="17">
        <v>0</v>
      </c>
      <c r="D37" s="88"/>
      <c r="K37" s="63"/>
      <c r="L37" s="65"/>
    </row>
    <row r="38" spans="1:12" s="15" customFormat="1">
      <c r="A38" s="85" t="s">
        <v>138</v>
      </c>
      <c r="B38" s="13" t="s">
        <v>29</v>
      </c>
      <c r="C38" s="14" t="s">
        <v>28</v>
      </c>
      <c r="D38" s="87">
        <f>C39*0.25</f>
        <v>0</v>
      </c>
      <c r="K38" s="62"/>
      <c r="L38" s="64"/>
    </row>
    <row r="39" spans="1:12" s="15" customFormat="1" ht="18" customHeight="1" thickBot="1">
      <c r="A39" s="86"/>
      <c r="B39" s="16" t="s">
        <v>20</v>
      </c>
      <c r="C39" s="17">
        <v>0</v>
      </c>
      <c r="D39" s="88"/>
      <c r="K39" s="63"/>
      <c r="L39" s="65"/>
    </row>
    <row r="40" spans="1:12" s="15" customFormat="1">
      <c r="A40" s="85" t="s">
        <v>139</v>
      </c>
      <c r="B40" s="13" t="s">
        <v>140</v>
      </c>
      <c r="C40" s="14" t="s">
        <v>28</v>
      </c>
      <c r="D40" s="87">
        <f>C41*0.125</f>
        <v>0</v>
      </c>
      <c r="K40" s="62"/>
      <c r="L40" s="64"/>
    </row>
    <row r="41" spans="1:12" s="15" customFormat="1" ht="18" customHeight="1" thickBot="1">
      <c r="A41" s="86"/>
      <c r="B41" s="16" t="s">
        <v>20</v>
      </c>
      <c r="C41" s="17">
        <v>0</v>
      </c>
      <c r="D41" s="88"/>
      <c r="K41" s="63"/>
      <c r="L41" s="65"/>
    </row>
    <row r="42" spans="1:12" s="15" customFormat="1">
      <c r="A42" s="85" t="s">
        <v>106</v>
      </c>
      <c r="B42" s="13" t="s">
        <v>27</v>
      </c>
      <c r="C42" s="14" t="s">
        <v>28</v>
      </c>
      <c r="D42" s="87">
        <f>C43*0.5</f>
        <v>0</v>
      </c>
      <c r="K42" s="62"/>
      <c r="L42" s="64"/>
    </row>
    <row r="43" spans="1:12" s="15" customFormat="1" ht="27" customHeight="1" thickBot="1">
      <c r="A43" s="86"/>
      <c r="B43" s="16" t="s">
        <v>20</v>
      </c>
      <c r="C43" s="17">
        <v>0</v>
      </c>
      <c r="D43" s="88"/>
      <c r="K43" s="63"/>
      <c r="L43" s="65"/>
    </row>
    <row r="44" spans="1:12" s="15" customFormat="1">
      <c r="A44" s="85" t="s">
        <v>116</v>
      </c>
      <c r="B44" s="13" t="s">
        <v>29</v>
      </c>
      <c r="C44" s="14" t="s">
        <v>28</v>
      </c>
      <c r="D44" s="87">
        <f>C45*0.25</f>
        <v>0</v>
      </c>
      <c r="K44" s="62"/>
      <c r="L44" s="64"/>
    </row>
    <row r="45" spans="1:12" s="15" customFormat="1" ht="27" customHeight="1" thickBot="1">
      <c r="A45" s="86"/>
      <c r="B45" s="16" t="s">
        <v>20</v>
      </c>
      <c r="C45" s="17">
        <v>0</v>
      </c>
      <c r="D45" s="88"/>
      <c r="K45" s="63"/>
      <c r="L45" s="65"/>
    </row>
    <row r="46" spans="1:12" s="15" customFormat="1">
      <c r="A46" s="85" t="s">
        <v>141</v>
      </c>
      <c r="B46" s="13" t="s">
        <v>29</v>
      </c>
      <c r="C46" s="14" t="s">
        <v>28</v>
      </c>
      <c r="D46" s="87">
        <f>C47*0.25</f>
        <v>0</v>
      </c>
      <c r="K46" s="62"/>
      <c r="L46" s="64"/>
    </row>
    <row r="47" spans="1:12" s="15" customFormat="1" ht="27" customHeight="1" thickBot="1">
      <c r="A47" s="86"/>
      <c r="B47" s="16" t="s">
        <v>20</v>
      </c>
      <c r="C47" s="17">
        <v>0</v>
      </c>
      <c r="D47" s="88"/>
      <c r="K47" s="63"/>
      <c r="L47" s="65"/>
    </row>
    <row r="48" spans="1:12" s="15" customFormat="1">
      <c r="A48" s="85" t="s">
        <v>142</v>
      </c>
      <c r="B48" s="13" t="s">
        <v>140</v>
      </c>
      <c r="C48" s="14" t="s">
        <v>28</v>
      </c>
      <c r="D48" s="87">
        <f>C49*0.125</f>
        <v>0</v>
      </c>
      <c r="K48" s="62"/>
      <c r="L48" s="64"/>
    </row>
    <row r="49" spans="1:12" s="15" customFormat="1" ht="27" customHeight="1" thickBot="1">
      <c r="A49" s="86"/>
      <c r="B49" s="16" t="s">
        <v>20</v>
      </c>
      <c r="C49" s="17">
        <v>0</v>
      </c>
      <c r="D49" s="88"/>
      <c r="K49" s="63"/>
      <c r="L49" s="65"/>
    </row>
    <row r="50" spans="1:12" s="15" customFormat="1">
      <c r="A50" s="85" t="s">
        <v>99</v>
      </c>
      <c r="B50" s="13" t="s">
        <v>163</v>
      </c>
      <c r="C50" s="14" t="s">
        <v>57</v>
      </c>
      <c r="D50" s="87">
        <f>C51*2</f>
        <v>0</v>
      </c>
      <c r="K50" s="62"/>
      <c r="L50" s="64"/>
    </row>
    <row r="51" spans="1:12" s="15" customFormat="1" ht="48.75" customHeight="1" thickBot="1">
      <c r="A51" s="86"/>
      <c r="B51" s="16" t="s">
        <v>20</v>
      </c>
      <c r="C51" s="17">
        <v>0</v>
      </c>
      <c r="D51" s="88"/>
      <c r="K51" s="63"/>
      <c r="L51" s="65"/>
    </row>
    <row r="52" spans="1:12" s="15" customFormat="1">
      <c r="A52" s="85" t="s">
        <v>100</v>
      </c>
      <c r="B52" s="13" t="s">
        <v>162</v>
      </c>
      <c r="C52" s="14" t="s">
        <v>98</v>
      </c>
      <c r="D52" s="87">
        <f>C53*1</f>
        <v>0</v>
      </c>
      <c r="K52" s="62"/>
      <c r="L52" s="64"/>
    </row>
    <row r="53" spans="1:12" s="15" customFormat="1" ht="46.5" customHeight="1" thickBot="1">
      <c r="A53" s="86"/>
      <c r="B53" s="16" t="s">
        <v>20</v>
      </c>
      <c r="C53" s="17">
        <v>0</v>
      </c>
      <c r="D53" s="88"/>
      <c r="K53" s="63"/>
      <c r="L53" s="65"/>
    </row>
    <row r="54" spans="1:12" s="15" customFormat="1">
      <c r="A54" s="85" t="s">
        <v>143</v>
      </c>
      <c r="B54" s="13" t="s">
        <v>136</v>
      </c>
      <c r="C54" s="14" t="s">
        <v>137</v>
      </c>
      <c r="D54" s="87">
        <f>C55</f>
        <v>0</v>
      </c>
      <c r="K54" s="62"/>
      <c r="L54" s="64"/>
    </row>
    <row r="55" spans="1:12" s="15" customFormat="1" ht="22.5" customHeight="1" thickBot="1">
      <c r="A55" s="86"/>
      <c r="B55" s="16" t="s">
        <v>20</v>
      </c>
      <c r="C55" s="17">
        <v>0</v>
      </c>
      <c r="D55" s="88"/>
      <c r="K55" s="63"/>
      <c r="L55" s="65"/>
    </row>
    <row r="56" spans="1:12" s="15" customFormat="1">
      <c r="A56" s="85" t="s">
        <v>172</v>
      </c>
      <c r="B56" s="13" t="s">
        <v>136</v>
      </c>
      <c r="C56" s="14" t="s">
        <v>137</v>
      </c>
      <c r="D56" s="87">
        <f>C57</f>
        <v>0</v>
      </c>
      <c r="K56" s="62"/>
      <c r="L56" s="64"/>
    </row>
    <row r="57" spans="1:12" s="15" customFormat="1" ht="22.5" customHeight="1" thickBot="1">
      <c r="A57" s="86"/>
      <c r="B57" s="16" t="s">
        <v>20</v>
      </c>
      <c r="C57" s="17">
        <v>0</v>
      </c>
      <c r="D57" s="88"/>
      <c r="K57" s="63"/>
      <c r="L57" s="65"/>
    </row>
    <row r="58" spans="1:12" s="15" customFormat="1">
      <c r="A58" s="85" t="s">
        <v>144</v>
      </c>
      <c r="B58" s="13" t="s">
        <v>145</v>
      </c>
      <c r="C58" s="14" t="s">
        <v>146</v>
      </c>
      <c r="D58" s="87">
        <f>C59</f>
        <v>0</v>
      </c>
      <c r="K58" s="62"/>
      <c r="L58" s="64"/>
    </row>
    <row r="59" spans="1:12" s="15" customFormat="1" ht="22.5" customHeight="1" thickBot="1">
      <c r="A59" s="86"/>
      <c r="B59" s="16" t="s">
        <v>20</v>
      </c>
      <c r="C59" s="17">
        <v>0</v>
      </c>
      <c r="D59" s="88"/>
      <c r="K59" s="63"/>
      <c r="L59" s="65"/>
    </row>
    <row r="60" spans="1:12" s="15" customFormat="1">
      <c r="A60" s="85" t="s">
        <v>147</v>
      </c>
      <c r="B60" s="13" t="s">
        <v>148</v>
      </c>
      <c r="C60" s="14" t="s">
        <v>146</v>
      </c>
      <c r="D60" s="87">
        <f>C61*2</f>
        <v>0</v>
      </c>
      <c r="K60" s="62"/>
      <c r="L60" s="64"/>
    </row>
    <row r="61" spans="1:12" s="15" customFormat="1" ht="22.5" customHeight="1" thickBot="1">
      <c r="A61" s="86"/>
      <c r="B61" s="16" t="s">
        <v>20</v>
      </c>
      <c r="C61" s="17">
        <v>0</v>
      </c>
      <c r="D61" s="88"/>
      <c r="K61" s="63"/>
      <c r="L61" s="65"/>
    </row>
    <row r="62" spans="1:12" s="15" customFormat="1">
      <c r="A62" s="85" t="s">
        <v>149</v>
      </c>
      <c r="B62" s="13" t="s">
        <v>150</v>
      </c>
      <c r="C62" s="14" t="s">
        <v>151</v>
      </c>
      <c r="D62" s="87">
        <f>C63*2</f>
        <v>0</v>
      </c>
      <c r="K62" s="62"/>
      <c r="L62" s="64"/>
    </row>
    <row r="63" spans="1:12" s="15" customFormat="1" ht="22.5" customHeight="1" thickBot="1">
      <c r="A63" s="86"/>
      <c r="B63" s="16" t="s">
        <v>20</v>
      </c>
      <c r="C63" s="17">
        <v>0</v>
      </c>
      <c r="D63" s="88"/>
      <c r="K63" s="63"/>
      <c r="L63" s="65"/>
    </row>
    <row r="64" spans="1:12" s="15" customFormat="1">
      <c r="A64" s="85" t="s">
        <v>192</v>
      </c>
      <c r="B64" s="13" t="s">
        <v>150</v>
      </c>
      <c r="C64" s="14" t="s">
        <v>151</v>
      </c>
      <c r="D64" s="87">
        <f>C65*2</f>
        <v>0</v>
      </c>
      <c r="K64" s="62"/>
      <c r="L64" s="64"/>
    </row>
    <row r="65" spans="1:12" s="15" customFormat="1" ht="22.5" customHeight="1" thickBot="1">
      <c r="A65" s="86"/>
      <c r="B65" s="16" t="s">
        <v>20</v>
      </c>
      <c r="C65" s="17">
        <v>0</v>
      </c>
      <c r="D65" s="88"/>
      <c r="K65" s="63"/>
      <c r="L65" s="65"/>
    </row>
    <row r="66" spans="1:12" s="15" customFormat="1">
      <c r="A66" s="85" t="s">
        <v>30</v>
      </c>
      <c r="B66" s="13" t="s">
        <v>31</v>
      </c>
      <c r="C66" s="14" t="s">
        <v>32</v>
      </c>
      <c r="D66" s="87">
        <f>C67</f>
        <v>0</v>
      </c>
      <c r="K66" s="62"/>
      <c r="L66" s="64"/>
    </row>
    <row r="67" spans="1:12" s="15" customFormat="1" ht="22.5" customHeight="1" thickBot="1">
      <c r="A67" s="86"/>
      <c r="B67" s="16" t="s">
        <v>20</v>
      </c>
      <c r="C67" s="17">
        <v>0</v>
      </c>
      <c r="D67" s="88"/>
      <c r="K67" s="63"/>
      <c r="L67" s="65"/>
    </row>
    <row r="68" spans="1:12" s="15" customFormat="1">
      <c r="A68" s="85" t="s">
        <v>193</v>
      </c>
      <c r="B68" s="13" t="s">
        <v>31</v>
      </c>
      <c r="C68" s="14" t="s">
        <v>32</v>
      </c>
      <c r="D68" s="87">
        <f>C69</f>
        <v>0</v>
      </c>
      <c r="K68" s="62"/>
      <c r="L68" s="64"/>
    </row>
    <row r="69" spans="1:12" s="15" customFormat="1" ht="21.75" customHeight="1" thickBot="1">
      <c r="A69" s="86"/>
      <c r="B69" s="16" t="s">
        <v>20</v>
      </c>
      <c r="C69" s="17">
        <v>0</v>
      </c>
      <c r="D69" s="88"/>
      <c r="K69" s="63"/>
      <c r="L69" s="65"/>
    </row>
    <row r="70" spans="1:12" s="15" customFormat="1">
      <c r="A70" s="85" t="s">
        <v>194</v>
      </c>
      <c r="B70" s="13" t="s">
        <v>33</v>
      </c>
      <c r="C70" s="14" t="s">
        <v>32</v>
      </c>
      <c r="D70" s="87">
        <f>C71*0.5</f>
        <v>0</v>
      </c>
      <c r="K70" s="62"/>
      <c r="L70" s="64"/>
    </row>
    <row r="71" spans="1:12" s="15" customFormat="1" ht="28.5" customHeight="1" thickBot="1">
      <c r="A71" s="86"/>
      <c r="B71" s="16" t="s">
        <v>20</v>
      </c>
      <c r="C71" s="17">
        <v>0</v>
      </c>
      <c r="D71" s="88"/>
      <c r="K71" s="63"/>
      <c r="L71" s="65"/>
    </row>
    <row r="72" spans="1:12" s="15" customFormat="1">
      <c r="A72" s="85" t="s">
        <v>34</v>
      </c>
      <c r="B72" s="13" t="s">
        <v>67</v>
      </c>
      <c r="C72" s="14" t="s">
        <v>32</v>
      </c>
      <c r="D72" s="87">
        <f>C73*0.25</f>
        <v>0</v>
      </c>
      <c r="K72" s="78"/>
      <c r="L72" s="64"/>
    </row>
    <row r="73" spans="1:12" s="15" customFormat="1" ht="21.75" customHeight="1" thickBot="1">
      <c r="A73" s="86"/>
      <c r="B73" s="16" t="s">
        <v>20</v>
      </c>
      <c r="C73" s="17">
        <v>0</v>
      </c>
      <c r="D73" s="88"/>
      <c r="K73" s="63"/>
      <c r="L73" s="65"/>
    </row>
    <row r="74" spans="1:12" ht="19.5" customHeight="1" thickBot="1">
      <c r="A74" s="85" t="s">
        <v>56</v>
      </c>
      <c r="B74" s="13" t="s">
        <v>35</v>
      </c>
      <c r="C74" s="14" t="s">
        <v>32</v>
      </c>
      <c r="D74" s="127">
        <f>C75*0.3</f>
        <v>0</v>
      </c>
      <c r="K74" s="47"/>
      <c r="L74" s="49"/>
    </row>
    <row r="75" spans="1:12" ht="60.75" customHeight="1" thickBot="1">
      <c r="A75" s="86"/>
      <c r="B75" s="16" t="s">
        <v>20</v>
      </c>
      <c r="C75" s="17">
        <v>0</v>
      </c>
      <c r="D75" s="128"/>
      <c r="E75" s="98" t="s">
        <v>19</v>
      </c>
      <c r="F75" s="99"/>
      <c r="K75" s="55"/>
      <c r="L75" s="56"/>
    </row>
    <row r="76" spans="1:12" ht="15.75" thickBot="1">
      <c r="A76" s="100" t="s">
        <v>120</v>
      </c>
      <c r="B76" s="101"/>
      <c r="C76" s="101"/>
      <c r="D76" s="41">
        <f>SUM(D10:D74)</f>
        <v>0</v>
      </c>
      <c r="E76" s="72">
        <f>D76</f>
        <v>0</v>
      </c>
      <c r="F76" s="73"/>
      <c r="J76" s="36" t="s">
        <v>130</v>
      </c>
      <c r="K76" s="72">
        <f>SUM(K10:K75)</f>
        <v>0</v>
      </c>
      <c r="L76" s="73"/>
    </row>
    <row r="77" spans="1:12" ht="15.75" thickBot="1">
      <c r="A77" s="106"/>
      <c r="B77" s="107"/>
      <c r="C77" s="107"/>
      <c r="D77" s="108"/>
    </row>
    <row r="78" spans="1:12" ht="21" customHeight="1" thickBot="1">
      <c r="A78" s="129" t="s">
        <v>121</v>
      </c>
      <c r="B78" s="130"/>
      <c r="C78" s="130"/>
      <c r="D78" s="131"/>
      <c r="K78" s="74" t="s">
        <v>131</v>
      </c>
      <c r="L78" s="75"/>
    </row>
    <row r="79" spans="1:12" ht="15.75" thickBot="1">
      <c r="A79" s="28" t="s">
        <v>0</v>
      </c>
      <c r="B79" s="26" t="s">
        <v>1</v>
      </c>
      <c r="C79" s="26" t="s">
        <v>2</v>
      </c>
      <c r="D79" s="27" t="s">
        <v>3</v>
      </c>
      <c r="K79" s="37" t="s">
        <v>3</v>
      </c>
      <c r="L79" s="38" t="s">
        <v>128</v>
      </c>
    </row>
    <row r="80" spans="1:12">
      <c r="A80" s="91" t="s">
        <v>173</v>
      </c>
      <c r="B80" s="3" t="s">
        <v>6</v>
      </c>
      <c r="C80" s="2" t="s">
        <v>8</v>
      </c>
      <c r="D80" s="105">
        <f>PRODUCT(C81*4)</f>
        <v>0</v>
      </c>
      <c r="K80" s="68"/>
      <c r="L80" s="69"/>
    </row>
    <row r="81" spans="1:12" ht="34.5" customHeight="1" thickBot="1">
      <c r="A81" s="92"/>
      <c r="B81" s="4" t="s">
        <v>20</v>
      </c>
      <c r="C81" s="8">
        <v>0</v>
      </c>
      <c r="D81" s="96"/>
      <c r="K81" s="48"/>
      <c r="L81" s="50"/>
    </row>
    <row r="82" spans="1:12" ht="15" customHeight="1">
      <c r="A82" s="91" t="s">
        <v>174</v>
      </c>
      <c r="B82" s="3" t="s">
        <v>9</v>
      </c>
      <c r="C82" s="2" t="s">
        <v>8</v>
      </c>
      <c r="D82" s="105">
        <f>PRODUCT(C83*3.5)</f>
        <v>0</v>
      </c>
      <c r="K82" s="47"/>
      <c r="L82" s="49"/>
    </row>
    <row r="83" spans="1:12" ht="28.5" customHeight="1" thickBot="1">
      <c r="A83" s="92"/>
      <c r="B83" s="4" t="s">
        <v>20</v>
      </c>
      <c r="C83" s="8">
        <v>0</v>
      </c>
      <c r="D83" s="96"/>
      <c r="K83" s="48"/>
      <c r="L83" s="50"/>
    </row>
    <row r="84" spans="1:12">
      <c r="A84" s="91" t="s">
        <v>175</v>
      </c>
      <c r="B84" s="3" t="s">
        <v>69</v>
      </c>
      <c r="C84" s="2" t="s">
        <v>8</v>
      </c>
      <c r="D84" s="105">
        <f>PRODUCT(C85*3)</f>
        <v>0</v>
      </c>
      <c r="K84" s="47"/>
      <c r="L84" s="49"/>
    </row>
    <row r="85" spans="1:12" ht="30" customHeight="1" thickBot="1">
      <c r="A85" s="92"/>
      <c r="B85" s="4" t="s">
        <v>20</v>
      </c>
      <c r="C85" s="8">
        <v>0</v>
      </c>
      <c r="D85" s="96"/>
      <c r="K85" s="48"/>
      <c r="L85" s="50"/>
    </row>
    <row r="86" spans="1:12">
      <c r="A86" s="91" t="s">
        <v>176</v>
      </c>
      <c r="B86" s="3" t="s">
        <v>37</v>
      </c>
      <c r="C86" s="2" t="s">
        <v>8</v>
      </c>
      <c r="D86" s="105">
        <f>PRODUCT(C87*2.5)</f>
        <v>0</v>
      </c>
      <c r="K86" s="47"/>
      <c r="L86" s="49"/>
    </row>
    <row r="87" spans="1:12" ht="32.25" customHeight="1" thickBot="1">
      <c r="A87" s="92"/>
      <c r="B87" s="4" t="s">
        <v>20</v>
      </c>
      <c r="C87" s="8">
        <v>0</v>
      </c>
      <c r="D87" s="96"/>
      <c r="K87" s="48"/>
      <c r="L87" s="50"/>
    </row>
    <row r="88" spans="1:12">
      <c r="A88" s="43" t="s">
        <v>177</v>
      </c>
      <c r="B88" s="3" t="s">
        <v>70</v>
      </c>
      <c r="C88" s="2" t="s">
        <v>8</v>
      </c>
      <c r="D88" s="105">
        <f>PRODUCT(C89*2)</f>
        <v>0</v>
      </c>
      <c r="K88" s="47"/>
      <c r="L88" s="49"/>
    </row>
    <row r="89" spans="1:12" ht="30.75" customHeight="1" thickBot="1">
      <c r="A89" s="44"/>
      <c r="B89" s="4" t="s">
        <v>20</v>
      </c>
      <c r="C89" s="8">
        <v>0</v>
      </c>
      <c r="D89" s="96"/>
      <c r="K89" s="48"/>
      <c r="L89" s="50"/>
    </row>
    <row r="90" spans="1:12">
      <c r="A90" s="43" t="s">
        <v>178</v>
      </c>
      <c r="B90" s="3" t="s">
        <v>38</v>
      </c>
      <c r="C90" s="2" t="s">
        <v>8</v>
      </c>
      <c r="D90" s="105">
        <f>PRODUCT(C91*1.5)</f>
        <v>0</v>
      </c>
      <c r="K90" s="47"/>
      <c r="L90" s="49"/>
    </row>
    <row r="91" spans="1:12" ht="27.75" customHeight="1" thickBot="1">
      <c r="A91" s="44"/>
      <c r="B91" s="4" t="s">
        <v>20</v>
      </c>
      <c r="C91" s="8">
        <v>0</v>
      </c>
      <c r="D91" s="96"/>
      <c r="K91" s="48"/>
      <c r="L91" s="50"/>
    </row>
    <row r="92" spans="1:12">
      <c r="A92" s="43" t="s">
        <v>179</v>
      </c>
      <c r="B92" s="3" t="s">
        <v>71</v>
      </c>
      <c r="C92" s="2" t="s">
        <v>8</v>
      </c>
      <c r="D92" s="105">
        <f>PRODUCT(C93 * 1)</f>
        <v>0</v>
      </c>
      <c r="K92" s="47"/>
      <c r="L92" s="49"/>
    </row>
    <row r="93" spans="1:12" ht="28.5" customHeight="1" thickBot="1">
      <c r="A93" s="44"/>
      <c r="B93" s="4" t="s">
        <v>20</v>
      </c>
      <c r="C93" s="8">
        <v>0</v>
      </c>
      <c r="D93" s="96"/>
      <c r="K93" s="48"/>
      <c r="L93" s="50"/>
    </row>
    <row r="94" spans="1:12">
      <c r="A94" s="43" t="s">
        <v>180</v>
      </c>
      <c r="B94" s="3" t="s">
        <v>12</v>
      </c>
      <c r="C94" s="2" t="s">
        <v>8</v>
      </c>
      <c r="D94" s="105">
        <f>PRODUCT(C95*0.5)</f>
        <v>0</v>
      </c>
      <c r="K94" s="47"/>
      <c r="L94" s="49"/>
    </row>
    <row r="95" spans="1:12" ht="36" customHeight="1" thickBot="1">
      <c r="A95" s="44"/>
      <c r="B95" s="4" t="s">
        <v>20</v>
      </c>
      <c r="C95" s="8">
        <v>0</v>
      </c>
      <c r="D95" s="96"/>
      <c r="K95" s="48"/>
      <c r="L95" s="50"/>
    </row>
    <row r="96" spans="1:12">
      <c r="A96" s="43" t="s">
        <v>181</v>
      </c>
      <c r="B96" s="3" t="s">
        <v>117</v>
      </c>
      <c r="C96" s="2" t="s">
        <v>15</v>
      </c>
      <c r="D96" s="105">
        <f>PRODUCT(C97*3)</f>
        <v>0</v>
      </c>
      <c r="K96" s="47"/>
      <c r="L96" s="49"/>
    </row>
    <row r="97" spans="1:12" ht="17.25" customHeight="1" thickBot="1">
      <c r="A97" s="44"/>
      <c r="B97" s="4" t="s">
        <v>7</v>
      </c>
      <c r="C97" s="8">
        <v>0</v>
      </c>
      <c r="D97" s="96"/>
      <c r="K97" s="48"/>
      <c r="L97" s="50"/>
    </row>
    <row r="98" spans="1:12" s="15" customFormat="1">
      <c r="A98" s="81" t="s">
        <v>182</v>
      </c>
      <c r="B98" s="22" t="s">
        <v>39</v>
      </c>
      <c r="C98" s="23" t="s">
        <v>15</v>
      </c>
      <c r="D98" s="89">
        <f>PRODUCT(C99*2)</f>
        <v>0</v>
      </c>
      <c r="K98" s="62"/>
      <c r="L98" s="64"/>
    </row>
    <row r="99" spans="1:12" s="15" customFormat="1" ht="15.75" thickBot="1">
      <c r="A99" s="82"/>
      <c r="B99" s="16" t="s">
        <v>7</v>
      </c>
      <c r="C99" s="24">
        <v>0</v>
      </c>
      <c r="D99" s="90"/>
      <c r="K99" s="63"/>
      <c r="L99" s="65"/>
    </row>
    <row r="100" spans="1:12" s="15" customFormat="1" ht="15" customHeight="1">
      <c r="A100" s="43" t="s">
        <v>72</v>
      </c>
      <c r="B100" s="22" t="s">
        <v>118</v>
      </c>
      <c r="C100" s="23" t="s">
        <v>16</v>
      </c>
      <c r="D100" s="89">
        <f>PRODUCT(C101*1)</f>
        <v>0</v>
      </c>
      <c r="K100" s="62"/>
      <c r="L100" s="64"/>
    </row>
    <row r="101" spans="1:12" s="15" customFormat="1" ht="19.5" customHeight="1" thickBot="1">
      <c r="A101" s="44"/>
      <c r="B101" s="16" t="s">
        <v>7</v>
      </c>
      <c r="C101" s="24">
        <v>0</v>
      </c>
      <c r="D101" s="90"/>
      <c r="K101" s="63"/>
      <c r="L101" s="65"/>
    </row>
    <row r="102" spans="1:12" s="15" customFormat="1">
      <c r="A102" s="81" t="s">
        <v>73</v>
      </c>
      <c r="B102" s="22" t="s">
        <v>40</v>
      </c>
      <c r="C102" s="23" t="s">
        <v>41</v>
      </c>
      <c r="D102" s="89">
        <f>C103</f>
        <v>0</v>
      </c>
      <c r="K102" s="62"/>
      <c r="L102" s="64"/>
    </row>
    <row r="103" spans="1:12" s="15" customFormat="1" ht="24.75" customHeight="1" thickBot="1">
      <c r="A103" s="82"/>
      <c r="B103" s="16" t="s">
        <v>7</v>
      </c>
      <c r="C103" s="24">
        <v>0</v>
      </c>
      <c r="D103" s="90"/>
      <c r="K103" s="63"/>
      <c r="L103" s="65"/>
    </row>
    <row r="104" spans="1:12" s="15" customFormat="1">
      <c r="A104" s="81" t="s">
        <v>74</v>
      </c>
      <c r="B104" s="22" t="s">
        <v>42</v>
      </c>
      <c r="C104" s="23" t="s">
        <v>17</v>
      </c>
      <c r="D104" s="89">
        <f>PRODUCT(C105*0.5)</f>
        <v>0</v>
      </c>
      <c r="K104" s="62"/>
      <c r="L104" s="64"/>
    </row>
    <row r="105" spans="1:12" s="15" customFormat="1" ht="24.75" customHeight="1" thickBot="1">
      <c r="A105" s="82"/>
      <c r="B105" s="16" t="s">
        <v>7</v>
      </c>
      <c r="C105" s="24">
        <v>0</v>
      </c>
      <c r="D105" s="90"/>
      <c r="K105" s="63"/>
      <c r="L105" s="65"/>
    </row>
    <row r="106" spans="1:12" s="15" customFormat="1" ht="21" customHeight="1">
      <c r="A106" s="43" t="s">
        <v>152</v>
      </c>
      <c r="B106" s="3" t="s">
        <v>52</v>
      </c>
      <c r="C106" s="2" t="s">
        <v>4</v>
      </c>
      <c r="D106" s="105">
        <f>PRODUCT(C107*2)</f>
        <v>0</v>
      </c>
      <c r="K106" s="62"/>
      <c r="L106" s="64"/>
    </row>
    <row r="107" spans="1:12" s="15" customFormat="1" ht="24.75" customHeight="1" thickBot="1">
      <c r="A107" s="44"/>
      <c r="B107" s="16" t="s">
        <v>20</v>
      </c>
      <c r="C107" s="8">
        <v>0</v>
      </c>
      <c r="D107" s="96"/>
      <c r="K107" s="63"/>
      <c r="L107" s="65"/>
    </row>
    <row r="108" spans="1:12" s="15" customFormat="1" ht="21" customHeight="1">
      <c r="A108" s="43" t="s">
        <v>153</v>
      </c>
      <c r="B108" s="3" t="s">
        <v>58</v>
      </c>
      <c r="C108" s="2" t="s">
        <v>4</v>
      </c>
      <c r="D108" s="105">
        <f>PRODUCT(C109*1)</f>
        <v>0</v>
      </c>
      <c r="K108" s="62"/>
      <c r="L108" s="64"/>
    </row>
    <row r="109" spans="1:12" s="15" customFormat="1" ht="21" customHeight="1" thickBot="1">
      <c r="A109" s="44"/>
      <c r="B109" s="16" t="s">
        <v>20</v>
      </c>
      <c r="C109" s="8">
        <v>0</v>
      </c>
      <c r="D109" s="96"/>
      <c r="K109" s="63"/>
      <c r="L109" s="65"/>
    </row>
    <row r="110" spans="1:12" s="15" customFormat="1" ht="21" customHeight="1">
      <c r="A110" s="81" t="s">
        <v>191</v>
      </c>
      <c r="B110" s="22" t="s">
        <v>61</v>
      </c>
      <c r="C110" s="23" t="s">
        <v>18</v>
      </c>
      <c r="D110" s="89">
        <f>PRODUCT(C111*1)</f>
        <v>0</v>
      </c>
      <c r="K110" s="62"/>
      <c r="L110" s="64"/>
    </row>
    <row r="111" spans="1:12" s="15" customFormat="1" ht="21" customHeight="1" thickBot="1">
      <c r="A111" s="82"/>
      <c r="B111" s="16" t="s">
        <v>20</v>
      </c>
      <c r="C111" s="24">
        <v>0</v>
      </c>
      <c r="D111" s="90"/>
      <c r="K111" s="63"/>
      <c r="L111" s="65"/>
    </row>
    <row r="112" spans="1:12" s="15" customFormat="1" ht="21" customHeight="1">
      <c r="A112" s="81" t="s">
        <v>154</v>
      </c>
      <c r="B112" s="22" t="s">
        <v>58</v>
      </c>
      <c r="C112" s="23" t="s">
        <v>4</v>
      </c>
      <c r="D112" s="89">
        <f>PRODUCT(C113*1)</f>
        <v>0</v>
      </c>
      <c r="K112" s="62"/>
      <c r="L112" s="64"/>
    </row>
    <row r="113" spans="1:12" s="15" customFormat="1" ht="21" customHeight="1" thickBot="1">
      <c r="A113" s="82"/>
      <c r="B113" s="16" t="s">
        <v>20</v>
      </c>
      <c r="C113" s="24">
        <v>0</v>
      </c>
      <c r="D113" s="90"/>
      <c r="K113" s="63"/>
      <c r="L113" s="65"/>
    </row>
    <row r="114" spans="1:12" s="15" customFormat="1" ht="21" customHeight="1">
      <c r="A114" s="81" t="s">
        <v>155</v>
      </c>
      <c r="B114" s="22" t="s">
        <v>156</v>
      </c>
      <c r="C114" s="23" t="s">
        <v>4</v>
      </c>
      <c r="D114" s="89">
        <f>PRODUCT(C115*0.5)</f>
        <v>0</v>
      </c>
      <c r="K114" s="62"/>
      <c r="L114" s="64"/>
    </row>
    <row r="115" spans="1:12" s="15" customFormat="1" ht="21" customHeight="1" thickBot="1">
      <c r="A115" s="82"/>
      <c r="B115" s="16" t="s">
        <v>20</v>
      </c>
      <c r="C115" s="24">
        <v>0</v>
      </c>
      <c r="D115" s="90"/>
      <c r="K115" s="63"/>
      <c r="L115" s="65"/>
    </row>
    <row r="116" spans="1:12" s="15" customFormat="1" ht="15.75" customHeight="1" thickBot="1">
      <c r="A116" s="81" t="s">
        <v>68</v>
      </c>
      <c r="B116" s="22" t="s">
        <v>14</v>
      </c>
      <c r="C116" s="23" t="s">
        <v>13</v>
      </c>
      <c r="D116" s="89">
        <f>PRODUCT(C117*4)</f>
        <v>0</v>
      </c>
      <c r="K116" s="62"/>
      <c r="L116" s="64"/>
    </row>
    <row r="117" spans="1:12" s="15" customFormat="1" ht="26.25" customHeight="1" thickBot="1">
      <c r="A117" s="82"/>
      <c r="B117" s="16" t="s">
        <v>7</v>
      </c>
      <c r="C117" s="24">
        <v>0</v>
      </c>
      <c r="D117" s="90"/>
      <c r="E117" s="98" t="s">
        <v>19</v>
      </c>
      <c r="F117" s="99"/>
      <c r="K117" s="70"/>
      <c r="L117" s="71"/>
    </row>
    <row r="118" spans="1:12" ht="15.75" thickBot="1">
      <c r="A118" s="100" t="s">
        <v>36</v>
      </c>
      <c r="B118" s="101"/>
      <c r="C118" s="101"/>
      <c r="D118" s="42">
        <f>SUM(D80:D117)</f>
        <v>0</v>
      </c>
      <c r="E118" s="72">
        <f>D118</f>
        <v>0</v>
      </c>
      <c r="F118" s="73"/>
      <c r="J118" s="36" t="s">
        <v>130</v>
      </c>
      <c r="K118" s="72">
        <f>SUM(K80:K117)</f>
        <v>0</v>
      </c>
      <c r="L118" s="73"/>
    </row>
    <row r="119" spans="1:12" ht="15.75" thickBot="1">
      <c r="A119" s="106"/>
      <c r="B119" s="107"/>
      <c r="C119" s="107"/>
      <c r="D119" s="108"/>
    </row>
    <row r="120" spans="1:12" ht="24.75" customHeight="1" thickBot="1">
      <c r="A120" s="102" t="s">
        <v>122</v>
      </c>
      <c r="B120" s="103"/>
      <c r="C120" s="103"/>
      <c r="D120" s="104"/>
      <c r="K120" s="60" t="s">
        <v>132</v>
      </c>
      <c r="L120" s="61"/>
    </row>
    <row r="121" spans="1:12" ht="15.75" thickBot="1">
      <c r="A121" s="5" t="s">
        <v>0</v>
      </c>
      <c r="B121" s="6" t="s">
        <v>1</v>
      </c>
      <c r="C121" s="6" t="s">
        <v>2</v>
      </c>
      <c r="D121" s="7" t="s">
        <v>3</v>
      </c>
      <c r="K121" s="39" t="s">
        <v>3</v>
      </c>
      <c r="L121" s="40" t="s">
        <v>128</v>
      </c>
    </row>
    <row r="122" spans="1:12">
      <c r="A122" s="91" t="s">
        <v>157</v>
      </c>
      <c r="B122" s="3" t="s">
        <v>183</v>
      </c>
      <c r="C122" s="2" t="s">
        <v>4</v>
      </c>
      <c r="D122" s="45">
        <f>PRODUCT(C123*2)</f>
        <v>0</v>
      </c>
      <c r="K122" s="47"/>
      <c r="L122" s="49"/>
    </row>
    <row r="123" spans="1:12" ht="12.75" customHeight="1" thickBot="1">
      <c r="A123" s="92"/>
      <c r="B123" s="4" t="s">
        <v>20</v>
      </c>
      <c r="C123" s="8">
        <v>0</v>
      </c>
      <c r="D123" s="46"/>
      <c r="K123" s="48"/>
      <c r="L123" s="50"/>
    </row>
    <row r="124" spans="1:12" ht="12.75" customHeight="1">
      <c r="A124" s="91" t="s">
        <v>158</v>
      </c>
      <c r="B124" s="3" t="s">
        <v>184</v>
      </c>
      <c r="C124" s="2" t="s">
        <v>4</v>
      </c>
      <c r="D124" s="45">
        <f>PRODUCT(C125*1)</f>
        <v>0</v>
      </c>
      <c r="K124" s="47"/>
      <c r="L124" s="49"/>
    </row>
    <row r="125" spans="1:12" ht="12.75" customHeight="1" thickBot="1">
      <c r="A125" s="92"/>
      <c r="B125" s="4" t="s">
        <v>20</v>
      </c>
      <c r="C125" s="8">
        <v>0</v>
      </c>
      <c r="D125" s="46"/>
      <c r="K125" s="48"/>
      <c r="L125" s="50"/>
    </row>
    <row r="126" spans="1:12" s="15" customFormat="1" ht="12.75" customHeight="1">
      <c r="A126" s="85" t="s">
        <v>190</v>
      </c>
      <c r="B126" s="22" t="s">
        <v>159</v>
      </c>
      <c r="C126" s="23" t="s">
        <v>137</v>
      </c>
      <c r="D126" s="97">
        <f>PRODUCT(C127*1)</f>
        <v>0</v>
      </c>
      <c r="K126" s="62"/>
      <c r="L126" s="64"/>
    </row>
    <row r="127" spans="1:12" s="15" customFormat="1" ht="12.75" customHeight="1" thickBot="1">
      <c r="A127" s="86"/>
      <c r="B127" s="16" t="s">
        <v>20</v>
      </c>
      <c r="C127" s="24">
        <v>0</v>
      </c>
      <c r="D127" s="94"/>
      <c r="K127" s="63"/>
      <c r="L127" s="65"/>
    </row>
    <row r="128" spans="1:12">
      <c r="A128" s="91" t="s">
        <v>88</v>
      </c>
      <c r="B128" s="3" t="s">
        <v>91</v>
      </c>
      <c r="C128" s="2" t="s">
        <v>5</v>
      </c>
      <c r="D128" s="45">
        <f>PRODUCT(C129*3)</f>
        <v>0</v>
      </c>
      <c r="K128" s="47"/>
      <c r="L128" s="49"/>
    </row>
    <row r="129" spans="1:12" ht="19.5" customHeight="1" thickBot="1">
      <c r="A129" s="92"/>
      <c r="B129" s="4" t="s">
        <v>20</v>
      </c>
      <c r="C129" s="8">
        <v>0</v>
      </c>
      <c r="D129" s="46"/>
      <c r="K129" s="48"/>
      <c r="L129" s="50"/>
    </row>
    <row r="130" spans="1:12" ht="15" customHeight="1">
      <c r="A130" s="91" t="s">
        <v>89</v>
      </c>
      <c r="B130" s="3" t="s">
        <v>59</v>
      </c>
      <c r="C130" s="2" t="s">
        <v>5</v>
      </c>
      <c r="D130" s="45">
        <f>PRODUCT(C131*2)</f>
        <v>0</v>
      </c>
      <c r="K130" s="47"/>
      <c r="L130" s="49"/>
    </row>
    <row r="131" spans="1:12" ht="19.5" customHeight="1" thickBot="1">
      <c r="A131" s="92"/>
      <c r="B131" s="4" t="s">
        <v>20</v>
      </c>
      <c r="C131" s="8">
        <v>0</v>
      </c>
      <c r="D131" s="46"/>
      <c r="K131" s="48"/>
      <c r="L131" s="50"/>
    </row>
    <row r="132" spans="1:12" ht="15" customHeight="1">
      <c r="A132" s="91" t="s">
        <v>90</v>
      </c>
      <c r="B132" s="3" t="s">
        <v>60</v>
      </c>
      <c r="C132" s="2" t="s">
        <v>5</v>
      </c>
      <c r="D132" s="45">
        <f>PRODUCT(C133*1)</f>
        <v>0</v>
      </c>
      <c r="K132" s="47"/>
      <c r="L132" s="49"/>
    </row>
    <row r="133" spans="1:12" ht="19.5" customHeight="1" thickBot="1">
      <c r="A133" s="92"/>
      <c r="B133" s="4" t="s">
        <v>20</v>
      </c>
      <c r="C133" s="8">
        <v>0</v>
      </c>
      <c r="D133" s="46"/>
      <c r="K133" s="48"/>
      <c r="L133" s="50"/>
    </row>
    <row r="134" spans="1:12" ht="15" customHeight="1">
      <c r="A134" s="91" t="s">
        <v>92</v>
      </c>
      <c r="B134" s="3" t="s">
        <v>93</v>
      </c>
      <c r="C134" s="2" t="s">
        <v>5</v>
      </c>
      <c r="D134" s="45">
        <f>PRODUCT(C135*1)</f>
        <v>0</v>
      </c>
      <c r="K134" s="47"/>
      <c r="L134" s="49"/>
    </row>
    <row r="135" spans="1:12" ht="19.5" customHeight="1" thickBot="1">
      <c r="A135" s="92"/>
      <c r="B135" s="4" t="s">
        <v>20</v>
      </c>
      <c r="C135" s="8">
        <v>0</v>
      </c>
      <c r="D135" s="46"/>
      <c r="K135" s="48"/>
      <c r="L135" s="50"/>
    </row>
    <row r="136" spans="1:12" ht="15" customHeight="1">
      <c r="A136" s="43" t="s">
        <v>75</v>
      </c>
      <c r="B136" s="3" t="s">
        <v>61</v>
      </c>
      <c r="C136" s="2" t="s">
        <v>18</v>
      </c>
      <c r="D136" s="45">
        <f>PRODUCT(C137*1)</f>
        <v>0</v>
      </c>
      <c r="K136" s="47"/>
      <c r="L136" s="49"/>
    </row>
    <row r="137" spans="1:12" ht="27.75" customHeight="1" thickBot="1">
      <c r="A137" s="44"/>
      <c r="B137" s="4" t="s">
        <v>20</v>
      </c>
      <c r="C137" s="8">
        <v>0</v>
      </c>
      <c r="D137" s="46"/>
      <c r="K137" s="48"/>
      <c r="L137" s="50"/>
    </row>
    <row r="138" spans="1:12" s="15" customFormat="1" ht="15" customHeight="1">
      <c r="A138" s="81" t="s">
        <v>76</v>
      </c>
      <c r="B138" s="22" t="s">
        <v>43</v>
      </c>
      <c r="C138" s="23" t="s">
        <v>5</v>
      </c>
      <c r="D138" s="97">
        <f>PRODUCT(C139*2)</f>
        <v>0</v>
      </c>
      <c r="K138" s="62"/>
      <c r="L138" s="64"/>
    </row>
    <row r="139" spans="1:12" s="15" customFormat="1" ht="28.5" customHeight="1" thickBot="1">
      <c r="A139" s="82"/>
      <c r="B139" s="16" t="s">
        <v>20</v>
      </c>
      <c r="C139" s="24">
        <v>0</v>
      </c>
      <c r="D139" s="94"/>
      <c r="K139" s="63"/>
      <c r="L139" s="65"/>
    </row>
    <row r="140" spans="1:12" s="15" customFormat="1" ht="15.75" customHeight="1" thickBot="1">
      <c r="A140" s="81" t="s">
        <v>77</v>
      </c>
      <c r="B140" s="22" t="s">
        <v>62</v>
      </c>
      <c r="C140" s="23" t="s">
        <v>5</v>
      </c>
      <c r="D140" s="97">
        <f>PRODUCT(C141*1)</f>
        <v>0</v>
      </c>
      <c r="K140" s="62"/>
      <c r="L140" s="64"/>
    </row>
    <row r="141" spans="1:12" s="15" customFormat="1" ht="26.25" customHeight="1" thickBot="1">
      <c r="A141" s="82"/>
      <c r="B141" s="16" t="s">
        <v>20</v>
      </c>
      <c r="C141" s="24">
        <v>0</v>
      </c>
      <c r="D141" s="94"/>
      <c r="E141" s="98" t="s">
        <v>19</v>
      </c>
      <c r="F141" s="99"/>
      <c r="K141" s="63"/>
      <c r="L141" s="65"/>
    </row>
    <row r="142" spans="1:12" ht="15.75" thickBot="1">
      <c r="A142" s="100" t="s">
        <v>123</v>
      </c>
      <c r="B142" s="101"/>
      <c r="C142" s="101"/>
      <c r="D142" s="42">
        <f>SUM(D122:D141)</f>
        <v>0</v>
      </c>
      <c r="E142" s="72">
        <f>D142</f>
        <v>0</v>
      </c>
      <c r="F142" s="73"/>
      <c r="J142" s="36" t="s">
        <v>130</v>
      </c>
      <c r="K142" s="66">
        <f>SUM(K122:K141)</f>
        <v>0</v>
      </c>
      <c r="L142" s="67"/>
    </row>
    <row r="143" spans="1:12" ht="15.75" thickBot="1">
      <c r="A143" s="11"/>
      <c r="B143" s="12"/>
      <c r="C143" s="12"/>
      <c r="D143" s="25"/>
      <c r="E143" s="18"/>
      <c r="F143" s="18"/>
    </row>
    <row r="144" spans="1:12" ht="23.25" customHeight="1" thickBot="1">
      <c r="A144" s="102" t="s">
        <v>124</v>
      </c>
      <c r="B144" s="103"/>
      <c r="C144" s="103"/>
      <c r="D144" s="104"/>
      <c r="K144" s="60" t="s">
        <v>133</v>
      </c>
      <c r="L144" s="61"/>
    </row>
    <row r="145" spans="1:12" ht="15.75" thickBot="1">
      <c r="A145" s="5" t="s">
        <v>0</v>
      </c>
      <c r="B145" s="6" t="s">
        <v>1</v>
      </c>
      <c r="C145" s="6" t="s">
        <v>2</v>
      </c>
      <c r="D145" s="7" t="s">
        <v>3</v>
      </c>
      <c r="K145" s="37" t="s">
        <v>3</v>
      </c>
      <c r="L145" s="38" t="s">
        <v>128</v>
      </c>
    </row>
    <row r="146" spans="1:12">
      <c r="A146" s="91" t="s">
        <v>164</v>
      </c>
      <c r="B146" s="3" t="s">
        <v>63</v>
      </c>
      <c r="C146" s="2" t="s">
        <v>44</v>
      </c>
      <c r="D146" s="45">
        <f>IF(C147=TRUE,6,0)</f>
        <v>0</v>
      </c>
      <c r="K146" s="68"/>
      <c r="L146" s="69"/>
    </row>
    <row r="147" spans="1:12" ht="19.5" customHeight="1" thickBot="1">
      <c r="A147" s="92"/>
      <c r="B147" s="4" t="s">
        <v>20</v>
      </c>
      <c r="C147" s="8" t="b">
        <v>0</v>
      </c>
      <c r="D147" s="46"/>
      <c r="K147" s="48"/>
      <c r="L147" s="50"/>
    </row>
    <row r="148" spans="1:12">
      <c r="A148" s="91" t="s">
        <v>78</v>
      </c>
      <c r="B148" s="3" t="s">
        <v>45</v>
      </c>
      <c r="C148" s="2" t="s">
        <v>44</v>
      </c>
      <c r="D148" s="45">
        <f>IF(C149=TRUE,5,0)</f>
        <v>0</v>
      </c>
      <c r="K148" s="68"/>
      <c r="L148" s="69"/>
    </row>
    <row r="149" spans="1:12" ht="19.5" customHeight="1" thickBot="1">
      <c r="A149" s="92"/>
      <c r="B149" s="4" t="s">
        <v>20</v>
      </c>
      <c r="C149" s="8" t="b">
        <v>0</v>
      </c>
      <c r="D149" s="46"/>
      <c r="K149" s="48"/>
      <c r="L149" s="50"/>
    </row>
    <row r="150" spans="1:12">
      <c r="A150" s="43" t="s">
        <v>166</v>
      </c>
      <c r="B150" s="3" t="s">
        <v>46</v>
      </c>
      <c r="C150" s="2" t="s">
        <v>44</v>
      </c>
      <c r="D150" s="45">
        <f>IF(C151=TRUE,4,0)</f>
        <v>0</v>
      </c>
      <c r="K150" s="47"/>
      <c r="L150" s="49"/>
    </row>
    <row r="151" spans="1:12" ht="30.75" customHeight="1" thickBot="1">
      <c r="A151" s="44"/>
      <c r="B151" s="4" t="s">
        <v>20</v>
      </c>
      <c r="C151" s="8" t="b">
        <v>0</v>
      </c>
      <c r="D151" s="46"/>
      <c r="K151" s="48"/>
      <c r="L151" s="50"/>
    </row>
    <row r="152" spans="1:12" ht="30.75" customHeight="1">
      <c r="A152" s="43" t="s">
        <v>79</v>
      </c>
      <c r="B152" s="3" t="s">
        <v>48</v>
      </c>
      <c r="C152" s="2" t="s">
        <v>44</v>
      </c>
      <c r="D152" s="45">
        <f>IF(C153=TRUE,3,0)</f>
        <v>0</v>
      </c>
      <c r="K152" s="47"/>
      <c r="L152" s="49"/>
    </row>
    <row r="153" spans="1:12" ht="30.75" customHeight="1" thickBot="1">
      <c r="A153" s="44"/>
      <c r="B153" s="4" t="s">
        <v>20</v>
      </c>
      <c r="C153" s="8" t="b">
        <v>0</v>
      </c>
      <c r="D153" s="46"/>
      <c r="K153" s="48"/>
      <c r="L153" s="50"/>
    </row>
    <row r="154" spans="1:12" ht="15" customHeight="1">
      <c r="A154" s="43" t="s">
        <v>80</v>
      </c>
      <c r="B154" s="22" t="s">
        <v>49</v>
      </c>
      <c r="C154" s="23" t="s">
        <v>50</v>
      </c>
      <c r="D154" s="95">
        <f>C155</f>
        <v>0</v>
      </c>
      <c r="K154" s="47"/>
      <c r="L154" s="49"/>
    </row>
    <row r="155" spans="1:12" ht="28.5" customHeight="1" thickBot="1">
      <c r="A155" s="44"/>
      <c r="B155" s="4" t="s">
        <v>20</v>
      </c>
      <c r="C155" s="24">
        <v>0</v>
      </c>
      <c r="D155" s="96"/>
      <c r="K155" s="48"/>
      <c r="L155" s="50"/>
    </row>
    <row r="156" spans="1:12" ht="15" customHeight="1">
      <c r="A156" s="43" t="s">
        <v>81</v>
      </c>
      <c r="B156" s="3" t="s">
        <v>47</v>
      </c>
      <c r="C156" s="2" t="s">
        <v>44</v>
      </c>
      <c r="D156" s="45">
        <f>IF(C157=TRUE,2,0)</f>
        <v>0</v>
      </c>
      <c r="K156" s="47"/>
      <c r="L156" s="49"/>
    </row>
    <row r="157" spans="1:12" ht="49.5" customHeight="1" thickBot="1">
      <c r="A157" s="44"/>
      <c r="B157" s="4" t="s">
        <v>20</v>
      </c>
      <c r="C157" s="8" t="b">
        <v>0</v>
      </c>
      <c r="D157" s="46"/>
      <c r="K157" s="48"/>
      <c r="L157" s="50"/>
    </row>
    <row r="158" spans="1:12" s="15" customFormat="1">
      <c r="A158" s="81" t="s">
        <v>82</v>
      </c>
      <c r="B158" s="22" t="s">
        <v>47</v>
      </c>
      <c r="C158" s="2" t="s">
        <v>44</v>
      </c>
      <c r="D158" s="97">
        <f>IF(C159=TRUE,2,0)</f>
        <v>0</v>
      </c>
      <c r="K158" s="62"/>
      <c r="L158" s="64"/>
    </row>
    <row r="159" spans="1:12" s="15" customFormat="1" ht="21" customHeight="1" thickBot="1">
      <c r="A159" s="82"/>
      <c r="B159" s="16" t="s">
        <v>20</v>
      </c>
      <c r="C159" s="8" t="b">
        <v>0</v>
      </c>
      <c r="D159" s="94"/>
      <c r="K159" s="63"/>
      <c r="L159" s="65"/>
    </row>
    <row r="160" spans="1:12" s="15" customFormat="1" ht="15" customHeight="1">
      <c r="A160" s="81" t="s">
        <v>189</v>
      </c>
      <c r="B160" s="22" t="s">
        <v>160</v>
      </c>
      <c r="C160" s="23" t="s">
        <v>161</v>
      </c>
      <c r="D160" s="93">
        <f>C161</f>
        <v>0</v>
      </c>
      <c r="K160" s="62"/>
      <c r="L160" s="64"/>
    </row>
    <row r="161" spans="1:12" s="15" customFormat="1" ht="28.5" customHeight="1" thickBot="1">
      <c r="A161" s="82"/>
      <c r="B161" s="16" t="s">
        <v>20</v>
      </c>
      <c r="C161" s="24">
        <v>0</v>
      </c>
      <c r="D161" s="90"/>
      <c r="K161" s="63"/>
      <c r="L161" s="65"/>
    </row>
    <row r="162" spans="1:12" s="15" customFormat="1" ht="15" customHeight="1">
      <c r="A162" s="81" t="s">
        <v>188</v>
      </c>
      <c r="B162" s="22" t="s">
        <v>162</v>
      </c>
      <c r="C162" s="23" t="s">
        <v>18</v>
      </c>
      <c r="D162" s="93">
        <f>C163</f>
        <v>0</v>
      </c>
      <c r="K162" s="62"/>
      <c r="L162" s="64"/>
    </row>
    <row r="163" spans="1:12" s="15" customFormat="1" ht="28.5" customHeight="1" thickBot="1">
      <c r="A163" s="82"/>
      <c r="B163" s="16" t="s">
        <v>20</v>
      </c>
      <c r="C163" s="24">
        <v>0</v>
      </c>
      <c r="D163" s="90"/>
      <c r="K163" s="63"/>
      <c r="L163" s="65"/>
    </row>
    <row r="164" spans="1:12" s="15" customFormat="1" ht="15" customHeight="1">
      <c r="A164" s="81" t="s">
        <v>187</v>
      </c>
      <c r="B164" s="22" t="s">
        <v>163</v>
      </c>
      <c r="C164" s="23" t="s">
        <v>151</v>
      </c>
      <c r="D164" s="93">
        <f>C165*2</f>
        <v>0</v>
      </c>
      <c r="K164" s="62"/>
      <c r="L164" s="64"/>
    </row>
    <row r="165" spans="1:12" s="15" customFormat="1" ht="28.5" customHeight="1" thickBot="1">
      <c r="A165" s="82"/>
      <c r="B165" s="16" t="s">
        <v>20</v>
      </c>
      <c r="C165" s="24">
        <v>0</v>
      </c>
      <c r="D165" s="90"/>
      <c r="K165" s="63"/>
      <c r="L165" s="65"/>
    </row>
    <row r="166" spans="1:12" s="15" customFormat="1" ht="15.75" thickBot="1">
      <c r="A166" s="81" t="s">
        <v>165</v>
      </c>
      <c r="B166" s="22" t="s">
        <v>49</v>
      </c>
      <c r="C166" s="23" t="s">
        <v>50</v>
      </c>
      <c r="D166" s="93">
        <f>C167</f>
        <v>0</v>
      </c>
      <c r="K166" s="62"/>
      <c r="L166" s="64"/>
    </row>
    <row r="167" spans="1:12" s="15" customFormat="1" ht="21" customHeight="1" thickBot="1">
      <c r="A167" s="82"/>
      <c r="B167" s="16" t="s">
        <v>20</v>
      </c>
      <c r="C167" s="24">
        <v>0</v>
      </c>
      <c r="D167" s="94"/>
      <c r="E167" s="98" t="s">
        <v>19</v>
      </c>
      <c r="F167" s="99"/>
      <c r="K167" s="63"/>
      <c r="L167" s="65"/>
    </row>
    <row r="168" spans="1:12" ht="15.75" thickBot="1">
      <c r="A168" s="100" t="s">
        <v>51</v>
      </c>
      <c r="B168" s="101"/>
      <c r="C168" s="101"/>
      <c r="D168" s="42">
        <f>SUM(D148:D167)</f>
        <v>0</v>
      </c>
      <c r="E168" s="72">
        <f>D168</f>
        <v>0</v>
      </c>
      <c r="F168" s="73"/>
      <c r="J168" s="36" t="s">
        <v>130</v>
      </c>
      <c r="K168" s="66">
        <f>SUM(K148:K167)</f>
        <v>0</v>
      </c>
      <c r="L168" s="67"/>
    </row>
    <row r="169" spans="1:12" ht="15.75" thickBot="1">
      <c r="A169" s="11"/>
      <c r="B169" s="12"/>
      <c r="C169" s="12"/>
      <c r="D169" s="25"/>
      <c r="E169" s="18"/>
      <c r="F169" s="18"/>
    </row>
    <row r="170" spans="1:12" ht="20.25" customHeight="1" thickBot="1">
      <c r="A170" s="102" t="s">
        <v>125</v>
      </c>
      <c r="B170" s="103"/>
      <c r="C170" s="103"/>
      <c r="D170" s="104"/>
      <c r="K170" s="60" t="s">
        <v>134</v>
      </c>
      <c r="L170" s="61"/>
    </row>
    <row r="171" spans="1:12" ht="15.75" thickBot="1">
      <c r="A171" s="5" t="s">
        <v>0</v>
      </c>
      <c r="B171" s="6" t="s">
        <v>1</v>
      </c>
      <c r="C171" s="6" t="s">
        <v>2</v>
      </c>
      <c r="D171" s="7" t="s">
        <v>3</v>
      </c>
      <c r="K171" s="39" t="s">
        <v>3</v>
      </c>
      <c r="L171" s="40" t="s">
        <v>128</v>
      </c>
    </row>
    <row r="172" spans="1:12">
      <c r="A172" s="43" t="s">
        <v>186</v>
      </c>
      <c r="B172" s="3" t="s">
        <v>47</v>
      </c>
      <c r="C172" s="2" t="s">
        <v>44</v>
      </c>
      <c r="D172" s="45">
        <f>IF(C173=TRUE,2,0)</f>
        <v>0</v>
      </c>
      <c r="K172" s="47"/>
      <c r="L172" s="49"/>
    </row>
    <row r="173" spans="1:12" ht="32.25" customHeight="1" thickBot="1">
      <c r="A173" s="44"/>
      <c r="B173" s="16" t="s">
        <v>20</v>
      </c>
      <c r="C173" s="8" t="b">
        <v>0</v>
      </c>
      <c r="D173" s="46"/>
      <c r="K173" s="48"/>
      <c r="L173" s="50"/>
    </row>
    <row r="174" spans="1:12">
      <c r="A174" s="43" t="s">
        <v>83</v>
      </c>
      <c r="B174" s="3" t="s">
        <v>64</v>
      </c>
      <c r="C174" s="2" t="s">
        <v>4</v>
      </c>
      <c r="D174" s="45">
        <f>PRODUCT(C175*3)</f>
        <v>0</v>
      </c>
      <c r="K174" s="47"/>
      <c r="L174" s="49"/>
    </row>
    <row r="175" spans="1:12" ht="36.75" customHeight="1" thickBot="1">
      <c r="A175" s="44"/>
      <c r="B175" s="16" t="s">
        <v>20</v>
      </c>
      <c r="C175" s="8">
        <v>0</v>
      </c>
      <c r="D175" s="46"/>
      <c r="K175" s="48"/>
      <c r="L175" s="50"/>
    </row>
    <row r="176" spans="1:12">
      <c r="A176" s="43" t="s">
        <v>84</v>
      </c>
      <c r="B176" s="3" t="s">
        <v>66</v>
      </c>
      <c r="C176" s="2" t="s">
        <v>4</v>
      </c>
      <c r="D176" s="45">
        <f>PRODUCT(C177*2)</f>
        <v>0</v>
      </c>
      <c r="K176" s="47"/>
      <c r="L176" s="49"/>
    </row>
    <row r="177" spans="1:12" ht="32.25" customHeight="1" thickBot="1">
      <c r="A177" s="44"/>
      <c r="B177" s="16" t="s">
        <v>20</v>
      </c>
      <c r="C177" s="8">
        <v>0</v>
      </c>
      <c r="D177" s="46"/>
      <c r="K177" s="48"/>
      <c r="L177" s="50"/>
    </row>
    <row r="178" spans="1:12">
      <c r="A178" s="43" t="s">
        <v>85</v>
      </c>
      <c r="B178" s="3" t="s">
        <v>52</v>
      </c>
      <c r="C178" s="2" t="s">
        <v>4</v>
      </c>
      <c r="D178" s="45">
        <f>C179*2</f>
        <v>0</v>
      </c>
      <c r="K178" s="47"/>
      <c r="L178" s="49"/>
    </row>
    <row r="179" spans="1:12" ht="41.25" customHeight="1" thickBot="1">
      <c r="A179" s="44"/>
      <c r="B179" s="16" t="s">
        <v>20</v>
      </c>
      <c r="C179" s="8">
        <v>0</v>
      </c>
      <c r="D179" s="46"/>
      <c r="K179" s="48"/>
      <c r="L179" s="50"/>
    </row>
    <row r="180" spans="1:12">
      <c r="A180" s="43" t="s">
        <v>86</v>
      </c>
      <c r="B180" s="3" t="s">
        <v>65</v>
      </c>
      <c r="C180" s="2" t="s">
        <v>4</v>
      </c>
      <c r="D180" s="45">
        <f>PRODUCT(C181*1.5)</f>
        <v>0</v>
      </c>
      <c r="K180" s="47"/>
      <c r="L180" s="49"/>
    </row>
    <row r="181" spans="1:12" ht="33.75" customHeight="1" thickBot="1">
      <c r="A181" s="44"/>
      <c r="B181" s="16" t="s">
        <v>20</v>
      </c>
      <c r="C181" s="8">
        <v>0</v>
      </c>
      <c r="D181" s="46"/>
      <c r="K181" s="48"/>
      <c r="L181" s="50"/>
    </row>
    <row r="182" spans="1:12">
      <c r="A182" s="43" t="s">
        <v>185</v>
      </c>
      <c r="B182" s="3" t="s">
        <v>93</v>
      </c>
      <c r="C182" s="2" t="s">
        <v>5</v>
      </c>
      <c r="D182" s="45">
        <f>PRODUCT(C183*1)</f>
        <v>0</v>
      </c>
      <c r="K182" s="47"/>
      <c r="L182" s="49"/>
    </row>
    <row r="183" spans="1:12" ht="33.75" customHeight="1" thickBot="1">
      <c r="A183" s="44"/>
      <c r="B183" s="16" t="s">
        <v>20</v>
      </c>
      <c r="C183" s="8">
        <v>0</v>
      </c>
      <c r="D183" s="46"/>
      <c r="K183" s="48"/>
      <c r="L183" s="50"/>
    </row>
    <row r="184" spans="1:12" ht="15.75" thickBot="1">
      <c r="A184" s="43" t="s">
        <v>87</v>
      </c>
      <c r="B184" s="3" t="s">
        <v>53</v>
      </c>
      <c r="C184" s="2" t="s">
        <v>54</v>
      </c>
      <c r="D184" s="45">
        <f>PRODUCT(C185*2)</f>
        <v>0</v>
      </c>
      <c r="K184" s="47"/>
      <c r="L184" s="49"/>
    </row>
    <row r="185" spans="1:12" ht="15.75" thickBot="1">
      <c r="A185" s="44"/>
      <c r="B185" s="4" t="s">
        <v>20</v>
      </c>
      <c r="C185" s="8">
        <v>0</v>
      </c>
      <c r="D185" s="46"/>
      <c r="E185" s="98" t="s">
        <v>19</v>
      </c>
      <c r="F185" s="99"/>
      <c r="K185" s="48"/>
      <c r="L185" s="50"/>
    </row>
    <row r="186" spans="1:12" ht="15.75" thickBot="1">
      <c r="A186" s="100" t="s">
        <v>55</v>
      </c>
      <c r="B186" s="101"/>
      <c r="C186" s="101"/>
      <c r="D186" s="42">
        <f>SUM(D172:D185)</f>
        <v>0</v>
      </c>
      <c r="E186" s="72">
        <f>D186</f>
        <v>0</v>
      </c>
      <c r="F186" s="73"/>
      <c r="J186" s="36" t="s">
        <v>130</v>
      </c>
      <c r="K186" s="66">
        <f>SUM(K172:K185)</f>
        <v>0</v>
      </c>
      <c r="L186" s="67"/>
    </row>
  </sheetData>
  <sheetProtection sheet="1" objects="1" scenarios="1"/>
  <mergeCells count="361">
    <mergeCell ref="A126:A127"/>
    <mergeCell ref="D126:D127"/>
    <mergeCell ref="K126:K127"/>
    <mergeCell ref="L126:L127"/>
    <mergeCell ref="A160:A161"/>
    <mergeCell ref="D160:D161"/>
    <mergeCell ref="K160:K161"/>
    <mergeCell ref="L160:L161"/>
    <mergeCell ref="A162:A163"/>
    <mergeCell ref="D162:D163"/>
    <mergeCell ref="K162:K163"/>
    <mergeCell ref="L162:L163"/>
    <mergeCell ref="D128:D129"/>
    <mergeCell ref="A136:A137"/>
    <mergeCell ref="D136:D137"/>
    <mergeCell ref="A138:A139"/>
    <mergeCell ref="D138:D139"/>
    <mergeCell ref="A140:A141"/>
    <mergeCell ref="D140:D141"/>
    <mergeCell ref="E141:F141"/>
    <mergeCell ref="A142:C142"/>
    <mergeCell ref="E142:F142"/>
    <mergeCell ref="A130:A131"/>
    <mergeCell ref="D130:D131"/>
    <mergeCell ref="A110:A111"/>
    <mergeCell ref="D110:D111"/>
    <mergeCell ref="K110:K111"/>
    <mergeCell ref="L110:L111"/>
    <mergeCell ref="A112:A113"/>
    <mergeCell ref="D112:D113"/>
    <mergeCell ref="K112:K113"/>
    <mergeCell ref="L112:L113"/>
    <mergeCell ref="A114:A115"/>
    <mergeCell ref="D114:D115"/>
    <mergeCell ref="K114:K115"/>
    <mergeCell ref="L114:L115"/>
    <mergeCell ref="K62:K63"/>
    <mergeCell ref="L62:L63"/>
    <mergeCell ref="A64:A65"/>
    <mergeCell ref="D64:D65"/>
    <mergeCell ref="K64:K65"/>
    <mergeCell ref="L64:L65"/>
    <mergeCell ref="A56:A57"/>
    <mergeCell ref="D56:D57"/>
    <mergeCell ref="K56:K57"/>
    <mergeCell ref="L56:L57"/>
    <mergeCell ref="A58:A59"/>
    <mergeCell ref="D58:D59"/>
    <mergeCell ref="K58:K59"/>
    <mergeCell ref="L58:L59"/>
    <mergeCell ref="A60:A61"/>
    <mergeCell ref="D60:D61"/>
    <mergeCell ref="K60:K61"/>
    <mergeCell ref="L60:L61"/>
    <mergeCell ref="L52:L53"/>
    <mergeCell ref="A106:A107"/>
    <mergeCell ref="D106:D107"/>
    <mergeCell ref="A108:A109"/>
    <mergeCell ref="D108:D109"/>
    <mergeCell ref="A124:A125"/>
    <mergeCell ref="D124:D125"/>
    <mergeCell ref="A86:A87"/>
    <mergeCell ref="D86:D87"/>
    <mergeCell ref="A88:A89"/>
    <mergeCell ref="D88:D89"/>
    <mergeCell ref="A104:A105"/>
    <mergeCell ref="D104:D105"/>
    <mergeCell ref="A96:A97"/>
    <mergeCell ref="D96:D97"/>
    <mergeCell ref="A98:A99"/>
    <mergeCell ref="D98:D99"/>
    <mergeCell ref="A90:A91"/>
    <mergeCell ref="D90:D91"/>
    <mergeCell ref="A92:A93"/>
    <mergeCell ref="D92:D93"/>
    <mergeCell ref="A94:A95"/>
    <mergeCell ref="A62:A63"/>
    <mergeCell ref="D62:D63"/>
    <mergeCell ref="A1:D2"/>
    <mergeCell ref="A6:D6"/>
    <mergeCell ref="B3:D3"/>
    <mergeCell ref="A82:A83"/>
    <mergeCell ref="D82:D83"/>
    <mergeCell ref="A84:A85"/>
    <mergeCell ref="D84:D85"/>
    <mergeCell ref="A70:A71"/>
    <mergeCell ref="D34:D35"/>
    <mergeCell ref="A42:A43"/>
    <mergeCell ref="D42:D43"/>
    <mergeCell ref="A18:A19"/>
    <mergeCell ref="D18:D19"/>
    <mergeCell ref="A22:A23"/>
    <mergeCell ref="A54:A55"/>
    <mergeCell ref="D54:D55"/>
    <mergeCell ref="A38:A39"/>
    <mergeCell ref="A74:A75"/>
    <mergeCell ref="D74:D75"/>
    <mergeCell ref="A76:C76"/>
    <mergeCell ref="A78:D78"/>
    <mergeCell ref="A80:A81"/>
    <mergeCell ref="D80:D81"/>
    <mergeCell ref="A77:D77"/>
    <mergeCell ref="B5:D5"/>
    <mergeCell ref="D70:D71"/>
    <mergeCell ref="A72:A73"/>
    <mergeCell ref="D72:D73"/>
    <mergeCell ref="A50:A51"/>
    <mergeCell ref="D50:D51"/>
    <mergeCell ref="A66:A67"/>
    <mergeCell ref="D66:D67"/>
    <mergeCell ref="A68:A69"/>
    <mergeCell ref="D68:D69"/>
    <mergeCell ref="A30:A31"/>
    <mergeCell ref="D30:D31"/>
    <mergeCell ref="A34:A35"/>
    <mergeCell ref="A10:A11"/>
    <mergeCell ref="A8:D8"/>
    <mergeCell ref="D10:D11"/>
    <mergeCell ref="A14:A15"/>
    <mergeCell ref="D14:D15"/>
    <mergeCell ref="D22:D23"/>
    <mergeCell ref="A26:A27"/>
    <mergeCell ref="D26:D27"/>
    <mergeCell ref="A12:A13"/>
    <mergeCell ref="D12:D13"/>
    <mergeCell ref="D38:D39"/>
    <mergeCell ref="D94:D95"/>
    <mergeCell ref="E75:F75"/>
    <mergeCell ref="E76:F76"/>
    <mergeCell ref="E117:F117"/>
    <mergeCell ref="E118:F118"/>
    <mergeCell ref="E185:F185"/>
    <mergeCell ref="E186:F186"/>
    <mergeCell ref="A184:A185"/>
    <mergeCell ref="D184:D185"/>
    <mergeCell ref="A186:C186"/>
    <mergeCell ref="A174:A175"/>
    <mergeCell ref="D174:D175"/>
    <mergeCell ref="A116:A117"/>
    <mergeCell ref="D116:D117"/>
    <mergeCell ref="A118:C118"/>
    <mergeCell ref="A170:D170"/>
    <mergeCell ref="A119:D119"/>
    <mergeCell ref="A120:D120"/>
    <mergeCell ref="A122:A123"/>
    <mergeCell ref="D122:D123"/>
    <mergeCell ref="A128:A129"/>
    <mergeCell ref="A102:A103"/>
    <mergeCell ref="D102:D103"/>
    <mergeCell ref="A100:A101"/>
    <mergeCell ref="D100:D101"/>
    <mergeCell ref="A132:A133"/>
    <mergeCell ref="D132:D133"/>
    <mergeCell ref="A134:A135"/>
    <mergeCell ref="D134:D135"/>
    <mergeCell ref="E168:F168"/>
    <mergeCell ref="A166:A167"/>
    <mergeCell ref="D166:D167"/>
    <mergeCell ref="A154:A155"/>
    <mergeCell ref="D154:D155"/>
    <mergeCell ref="A156:A157"/>
    <mergeCell ref="D156:D157"/>
    <mergeCell ref="A158:A159"/>
    <mergeCell ref="D158:D159"/>
    <mergeCell ref="E167:F167"/>
    <mergeCell ref="A164:A165"/>
    <mergeCell ref="D164:D165"/>
    <mergeCell ref="A150:A151"/>
    <mergeCell ref="D150:D151"/>
    <mergeCell ref="A148:A149"/>
    <mergeCell ref="D148:D149"/>
    <mergeCell ref="A168:C168"/>
    <mergeCell ref="A144:D144"/>
    <mergeCell ref="A146:A147"/>
    <mergeCell ref="D146:D147"/>
    <mergeCell ref="A180:A181"/>
    <mergeCell ref="D180:D181"/>
    <mergeCell ref="A172:A173"/>
    <mergeCell ref="D172:D173"/>
    <mergeCell ref="A176:A177"/>
    <mergeCell ref="D176:D177"/>
    <mergeCell ref="A178:A179"/>
    <mergeCell ref="D178:D179"/>
    <mergeCell ref="A152:A153"/>
    <mergeCell ref="D152:D153"/>
    <mergeCell ref="A16:A17"/>
    <mergeCell ref="D16:D17"/>
    <mergeCell ref="A52:A53"/>
    <mergeCell ref="D52:D53"/>
    <mergeCell ref="A20:A21"/>
    <mergeCell ref="D20:D21"/>
    <mergeCell ref="A24:A25"/>
    <mergeCell ref="D24:D25"/>
    <mergeCell ref="A28:A29"/>
    <mergeCell ref="D28:D29"/>
    <mergeCell ref="A32:A33"/>
    <mergeCell ref="D32:D33"/>
    <mergeCell ref="A36:A37"/>
    <mergeCell ref="D36:D37"/>
    <mergeCell ref="A44:A45"/>
    <mergeCell ref="D44:D45"/>
    <mergeCell ref="A40:A41"/>
    <mergeCell ref="D40:D41"/>
    <mergeCell ref="A46:A47"/>
    <mergeCell ref="D46:D47"/>
    <mergeCell ref="A48:A49"/>
    <mergeCell ref="D48:D49"/>
    <mergeCell ref="K8:L8"/>
    <mergeCell ref="K10:K11"/>
    <mergeCell ref="L10:L11"/>
    <mergeCell ref="K12:K13"/>
    <mergeCell ref="L12:L13"/>
    <mergeCell ref="K14:K15"/>
    <mergeCell ref="L14:L15"/>
    <mergeCell ref="K16:K17"/>
    <mergeCell ref="L16:L17"/>
    <mergeCell ref="K18:K19"/>
    <mergeCell ref="L18:L19"/>
    <mergeCell ref="K20:K21"/>
    <mergeCell ref="L20:L21"/>
    <mergeCell ref="K22:K23"/>
    <mergeCell ref="L22:L23"/>
    <mergeCell ref="K24:K25"/>
    <mergeCell ref="L24:L25"/>
    <mergeCell ref="K26:K27"/>
    <mergeCell ref="L26:L27"/>
    <mergeCell ref="K66:K67"/>
    <mergeCell ref="L66:L67"/>
    <mergeCell ref="K28:K29"/>
    <mergeCell ref="L28:L29"/>
    <mergeCell ref="K30:K31"/>
    <mergeCell ref="L30:L31"/>
    <mergeCell ref="K32:K33"/>
    <mergeCell ref="L32:L33"/>
    <mergeCell ref="K34:K35"/>
    <mergeCell ref="L34:L35"/>
    <mergeCell ref="K36:K37"/>
    <mergeCell ref="L36:L37"/>
    <mergeCell ref="K54:K55"/>
    <mergeCell ref="L54:L55"/>
    <mergeCell ref="K38:K39"/>
    <mergeCell ref="L38:L39"/>
    <mergeCell ref="K40:K41"/>
    <mergeCell ref="L40:L41"/>
    <mergeCell ref="K46:K47"/>
    <mergeCell ref="L46:L47"/>
    <mergeCell ref="K48:K49"/>
    <mergeCell ref="L48:L49"/>
    <mergeCell ref="L50:L51"/>
    <mergeCell ref="K52:K53"/>
    <mergeCell ref="K78:L78"/>
    <mergeCell ref="K7:L7"/>
    <mergeCell ref="K80:K81"/>
    <mergeCell ref="L80:L81"/>
    <mergeCell ref="K82:K83"/>
    <mergeCell ref="L82:L83"/>
    <mergeCell ref="K84:K85"/>
    <mergeCell ref="L84:L85"/>
    <mergeCell ref="K86:K87"/>
    <mergeCell ref="L86:L87"/>
    <mergeCell ref="K68:K69"/>
    <mergeCell ref="L68:L69"/>
    <mergeCell ref="K70:K71"/>
    <mergeCell ref="L70:L71"/>
    <mergeCell ref="K72:K73"/>
    <mergeCell ref="L72:L73"/>
    <mergeCell ref="K74:K75"/>
    <mergeCell ref="L74:L75"/>
    <mergeCell ref="K76:L76"/>
    <mergeCell ref="K42:K43"/>
    <mergeCell ref="L42:L43"/>
    <mergeCell ref="K44:K45"/>
    <mergeCell ref="L44:L45"/>
    <mergeCell ref="K50:K51"/>
    <mergeCell ref="K88:K89"/>
    <mergeCell ref="L88:L89"/>
    <mergeCell ref="K90:K91"/>
    <mergeCell ref="L90:L91"/>
    <mergeCell ref="K92:K93"/>
    <mergeCell ref="L92:L93"/>
    <mergeCell ref="K94:K95"/>
    <mergeCell ref="L94:L95"/>
    <mergeCell ref="K96:K97"/>
    <mergeCell ref="L96:L97"/>
    <mergeCell ref="K98:K99"/>
    <mergeCell ref="L98:L99"/>
    <mergeCell ref="K100:K101"/>
    <mergeCell ref="L100:L101"/>
    <mergeCell ref="K102:K103"/>
    <mergeCell ref="L102:L103"/>
    <mergeCell ref="K104:K105"/>
    <mergeCell ref="L104:L105"/>
    <mergeCell ref="K106:K107"/>
    <mergeCell ref="L106:L107"/>
    <mergeCell ref="K108:K109"/>
    <mergeCell ref="L108:L109"/>
    <mergeCell ref="K116:K117"/>
    <mergeCell ref="L116:L117"/>
    <mergeCell ref="K118:L118"/>
    <mergeCell ref="K120:L120"/>
    <mergeCell ref="K122:K123"/>
    <mergeCell ref="L122:L123"/>
    <mergeCell ref="K124:K125"/>
    <mergeCell ref="L124:L125"/>
    <mergeCell ref="K128:K129"/>
    <mergeCell ref="L128:L129"/>
    <mergeCell ref="K130:K131"/>
    <mergeCell ref="L130:L131"/>
    <mergeCell ref="K132:K133"/>
    <mergeCell ref="L132:L133"/>
    <mergeCell ref="K134:K135"/>
    <mergeCell ref="L134:L135"/>
    <mergeCell ref="K136:K137"/>
    <mergeCell ref="L136:L137"/>
    <mergeCell ref="K156:K157"/>
    <mergeCell ref="L156:L157"/>
    <mergeCell ref="K158:K159"/>
    <mergeCell ref="L158:L159"/>
    <mergeCell ref="K166:K167"/>
    <mergeCell ref="L166:L167"/>
    <mergeCell ref="K164:K165"/>
    <mergeCell ref="L164:L165"/>
    <mergeCell ref="K146:K147"/>
    <mergeCell ref="L146:L147"/>
    <mergeCell ref="K186:L186"/>
    <mergeCell ref="K172:K173"/>
    <mergeCell ref="L172:L173"/>
    <mergeCell ref="K174:K175"/>
    <mergeCell ref="L174:L175"/>
    <mergeCell ref="K176:K177"/>
    <mergeCell ref="L176:L177"/>
    <mergeCell ref="K178:K179"/>
    <mergeCell ref="L178:L179"/>
    <mergeCell ref="K180:K181"/>
    <mergeCell ref="L180:L181"/>
    <mergeCell ref="K184:K185"/>
    <mergeCell ref="L184:L185"/>
    <mergeCell ref="A182:A183"/>
    <mergeCell ref="D182:D183"/>
    <mergeCell ref="K182:K183"/>
    <mergeCell ref="L182:L183"/>
    <mergeCell ref="K1:L2"/>
    <mergeCell ref="K5:K6"/>
    <mergeCell ref="L5:L6"/>
    <mergeCell ref="B4:D4"/>
    <mergeCell ref="K170:L170"/>
    <mergeCell ref="K138:K139"/>
    <mergeCell ref="L138:L139"/>
    <mergeCell ref="K140:K141"/>
    <mergeCell ref="L140:L141"/>
    <mergeCell ref="K142:L142"/>
    <mergeCell ref="K144:L144"/>
    <mergeCell ref="K168:L168"/>
    <mergeCell ref="K148:K149"/>
    <mergeCell ref="L148:L149"/>
    <mergeCell ref="K150:K151"/>
    <mergeCell ref="L150:L151"/>
    <mergeCell ref="K152:K153"/>
    <mergeCell ref="L152:L153"/>
    <mergeCell ref="K154:K155"/>
    <mergeCell ref="L154:L15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PROGRAD</dc:creator>
  <cp:lastModifiedBy>83689036453</cp:lastModifiedBy>
  <dcterms:created xsi:type="dcterms:W3CDTF">2015-06-05T18:19:34Z</dcterms:created>
  <dcterms:modified xsi:type="dcterms:W3CDTF">2022-02-11T18:15:21Z</dcterms:modified>
</cp:coreProperties>
</file>